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4F5AA1E-BDBA-43ED-93F4-F6BB4F1D031E}" xr6:coauthVersionLast="47" xr6:coauthVersionMax="47" xr10:uidLastSave="{00000000-0000-0000-0000-000000000000}"/>
  <bookViews>
    <workbookView xWindow="-120" yWindow="-120" windowWidth="30960" windowHeight="16920" activeTab="2" xr2:uid="{00000000-000D-0000-FFFF-FFFF00000000}"/>
  </bookViews>
  <sheets>
    <sheet name="說明頁" sheetId="10" r:id="rId1"/>
    <sheet name="系統操作" sheetId="14" r:id="rId2"/>
    <sheet name="加保申請表" sheetId="8" r:id="rId3"/>
    <sheet name="人力基本資料表" sheetId="6" state="hidden" r:id="rId4"/>
    <sheet name="工讀時數表" sheetId="12" state="hidden" r:id="rId5"/>
    <sheet name="境外生檢附資料說明" sheetId="13" state="hidden" r:id="rId6"/>
    <sheet name="Google" sheetId="11" state="hidden" r:id="rId7"/>
    <sheet name="資料驗證" sheetId="9" state="hidden" r:id="rId8"/>
    <sheet name="級距表" sheetId="5" state="hidden" r:id="rId9"/>
  </sheets>
  <definedNames>
    <definedName name="_xlnm._FilterDatabase" localSheetId="2" hidden="1">加保申請表!$K$20:$S$26</definedName>
    <definedName name="_xlnm._FilterDatabase" localSheetId="8" hidden="1">級距表!$A$3:$E$3</definedName>
    <definedName name="_xlnm.Print_Area" localSheetId="3">人力基本資料表!$A$1:$I$27</definedName>
    <definedName name="_xlnm.Print_Area" localSheetId="4">工讀時數表!$A$1:$N$35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8" l="1"/>
  <c r="N22" i="8"/>
  <c r="G3" i="6"/>
  <c r="I23" i="8"/>
  <c r="G24" i="8"/>
  <c r="P22" i="8" l="1"/>
  <c r="E24" i="8"/>
  <c r="B25" i="8"/>
  <c r="D3" i="12" l="1"/>
  <c r="L31" i="12" l="1"/>
  <c r="G32" i="12" s="1"/>
  <c r="G3" i="12"/>
  <c r="A3" i="12"/>
  <c r="B13" i="11"/>
  <c r="B12" i="11"/>
  <c r="B11" i="11"/>
  <c r="B10" i="11"/>
  <c r="B9" i="11"/>
  <c r="B8" i="11"/>
  <c r="B7" i="11"/>
  <c r="B5" i="11"/>
  <c r="B3" i="11"/>
  <c r="B2" i="11"/>
  <c r="B1" i="11"/>
  <c r="B24" i="8"/>
  <c r="C12" i="6"/>
  <c r="B20" i="6"/>
  <c r="I17" i="6"/>
  <c r="H17" i="6"/>
  <c r="B17" i="6"/>
  <c r="I14" i="6"/>
  <c r="H14" i="6"/>
  <c r="D14" i="6"/>
  <c r="B14" i="6"/>
  <c r="I11" i="6"/>
  <c r="C11" i="6"/>
  <c r="B10" i="6"/>
  <c r="B9" i="6"/>
  <c r="B7" i="6"/>
  <c r="G6" i="6"/>
  <c r="B6" i="6"/>
  <c r="B5" i="6"/>
  <c r="G4" i="6"/>
  <c r="E4" i="6"/>
  <c r="C4" i="6"/>
  <c r="B3" i="6"/>
  <c r="B2" i="6"/>
  <c r="L24" i="8"/>
  <c r="E8" i="6" s="1"/>
  <c r="N24" i="8"/>
  <c r="R22" i="8" l="1"/>
  <c r="R24" i="8" s="1"/>
  <c r="P24" i="8"/>
  <c r="B4" i="11"/>
  <c r="I3" i="9"/>
  <c r="I2" i="9"/>
  <c r="P25" i="8" l="1"/>
</calcChain>
</file>

<file path=xl/sharedStrings.xml><?xml version="1.0" encoding="utf-8"?>
<sst xmlns="http://schemas.openxmlformats.org/spreadsheetml/2006/main" count="301" uniqueCount="266">
  <si>
    <t>姓名</t>
  </si>
  <si>
    <t>戶籍地址</t>
    <phoneticPr fontId="1" type="noConversion"/>
  </si>
  <si>
    <t>每月工讀時數</t>
    <phoneticPr fontId="1" type="noConversion"/>
  </si>
  <si>
    <t>系所</t>
    <phoneticPr fontId="1" type="noConversion"/>
  </si>
  <si>
    <t>學生姓名</t>
    <phoneticPr fontId="1" type="noConversion"/>
  </si>
  <si>
    <t>性別</t>
    <phoneticPr fontId="1" type="noConversion"/>
  </si>
  <si>
    <t>女</t>
    <phoneticPr fontId="1" type="noConversion"/>
  </si>
  <si>
    <t>身分類別</t>
    <phoneticPr fontId="1" type="noConversion"/>
  </si>
  <si>
    <t>銀行</t>
    <phoneticPr fontId="1" type="noConversion"/>
  </si>
  <si>
    <t>Email</t>
    <phoneticPr fontId="1" type="noConversion"/>
  </si>
  <si>
    <t>手機號碼</t>
    <phoneticPr fontId="1" type="noConversion"/>
  </si>
  <si>
    <t>身份證字號</t>
    <phoneticPr fontId="1" type="noConversion"/>
  </si>
  <si>
    <t>月</t>
    <phoneticPr fontId="1" type="noConversion"/>
  </si>
  <si>
    <t>日</t>
    <phoneticPr fontId="1" type="noConversion"/>
  </si>
  <si>
    <t>大同大學兼任助理、工讀生
勞保退預估參考表
110.01.01起適用</t>
    <phoneticPr fontId="7" type="noConversion"/>
  </si>
  <si>
    <r>
      <t xml:space="preserve">雇主負擔
勞保費用
</t>
    </r>
    <r>
      <rPr>
        <sz val="6"/>
        <color theme="1"/>
        <rFont val="微軟正黑體"/>
        <family val="2"/>
        <charset val="136"/>
      </rPr>
      <t>(含職災及工資墊償)</t>
    </r>
    <phoneticPr fontId="7" type="noConversion"/>
  </si>
  <si>
    <t>雇主負擔
勞退費用
(6%)</t>
    <phoneticPr fontId="7" type="noConversion"/>
  </si>
  <si>
    <t>系所</t>
  </si>
  <si>
    <t>帳戶資料</t>
  </si>
  <si>
    <t>工作內容</t>
  </si>
  <si>
    <t>其他經歷</t>
  </si>
  <si>
    <t>現職</t>
  </si>
  <si>
    <t>學歷</t>
  </si>
  <si>
    <t>緊急聯絡人</t>
  </si>
  <si>
    <t>通訊地址</t>
  </si>
  <si>
    <t>戶籍地址</t>
  </si>
  <si>
    <t>工作酬金</t>
  </si>
  <si>
    <t>聘任期間</t>
  </si>
  <si>
    <t>聯絡電話</t>
  </si>
  <si>
    <t>身份別</t>
  </si>
  <si>
    <t>出生日期</t>
  </si>
  <si>
    <t>聘任單位</t>
  </si>
  <si>
    <t>大同大學臨時人力人員基本資料表</t>
  </si>
  <si>
    <t>身分證字號</t>
  </si>
  <si>
    <t>手機電話</t>
  </si>
  <si>
    <t>電話</t>
  </si>
  <si>
    <t>地址</t>
  </si>
  <si>
    <t>學校名稱</t>
  </si>
  <si>
    <t>學位</t>
  </si>
  <si>
    <t>修業起訖年月</t>
  </si>
  <si>
    <t>機關(構)名稱</t>
  </si>
  <si>
    <t>職稱</t>
  </si>
  <si>
    <t>起訖日期</t>
  </si>
  <si>
    <t>年</t>
    <phoneticPr fontId="1" type="noConversion"/>
  </si>
  <si>
    <t>日</t>
    <phoneticPr fontId="1" type="noConversion"/>
  </si>
  <si>
    <t>民國</t>
    <phoneticPr fontId="1" type="noConversion"/>
  </si>
  <si>
    <t>元。</t>
    <phoneticPr fontId="1" type="noConversion"/>
  </si>
  <si>
    <t>學生證反面
(要有註冊章)</t>
    <phoneticPr fontId="1" type="noConversion"/>
  </si>
  <si>
    <t>學士</t>
    <phoneticPr fontId="1" type="noConversion"/>
  </si>
  <si>
    <t>碩士</t>
    <phoneticPr fontId="1" type="noConversion"/>
  </si>
  <si>
    <t>中華郵政(700)</t>
    <phoneticPr fontId="1" type="noConversion"/>
  </si>
  <si>
    <t>計畫主持人：</t>
    <phoneticPr fontId="1" type="noConversion"/>
  </si>
  <si>
    <t>授課教師</t>
    <phoneticPr fontId="1" type="noConversion"/>
  </si>
  <si>
    <t>通訊工程研究所</t>
  </si>
  <si>
    <t>教師所屬系所</t>
    <phoneticPr fontId="1" type="noConversion"/>
  </si>
  <si>
    <t>學生學號</t>
    <phoneticPr fontId="1" type="noConversion"/>
  </si>
  <si>
    <t>學生資訊</t>
    <phoneticPr fontId="1" type="noConversion"/>
  </si>
  <si>
    <t>課程代碼</t>
    <phoneticPr fontId="1" type="noConversion"/>
  </si>
  <si>
    <t>是否有在其他單位工讀</t>
    <phoneticPr fontId="1" type="noConversion"/>
  </si>
  <si>
    <t>性別</t>
  </si>
  <si>
    <t>機械與材料工程學系(所)</t>
  </si>
  <si>
    <t>化學工程與生物科技學系</t>
  </si>
  <si>
    <t>電機工程學系(所)</t>
  </si>
  <si>
    <t>資訊工程學系(所)</t>
  </si>
  <si>
    <t>事業經營學系(所)</t>
  </si>
  <si>
    <t>資訊經營學系(所)</t>
  </si>
  <si>
    <t>工業設計學系(所)</t>
  </si>
  <si>
    <t>媒體設計學系(所)</t>
  </si>
  <si>
    <t>設計科學研究所</t>
  </si>
  <si>
    <t>應用外語學系</t>
  </si>
  <si>
    <t>男</t>
    <phoneticPr fontId="1" type="noConversion"/>
  </si>
  <si>
    <t>一般生</t>
  </si>
  <si>
    <t>輕度身心障礙</t>
  </si>
  <si>
    <t>中度身心障礙</t>
  </si>
  <si>
    <t>重度身心障礙</t>
  </si>
  <si>
    <t>原住民</t>
  </si>
  <si>
    <t>起聘日</t>
    <phoneticPr fontId="1" type="noConversion"/>
  </si>
  <si>
    <t>終聘日</t>
    <phoneticPr fontId="1" type="noConversion"/>
  </si>
  <si>
    <t>是</t>
    <phoneticPr fontId="1" type="noConversion"/>
  </si>
  <si>
    <t>否</t>
    <phoneticPr fontId="1" type="noConversion"/>
  </si>
  <si>
    <t>華南商業銀行(008)</t>
    <phoneticPr fontId="1" type="noConversion"/>
  </si>
  <si>
    <t>元大商業銀行(806)</t>
    <phoneticPr fontId="1" type="noConversion"/>
  </si>
  <si>
    <t>出生年月日</t>
    <phoneticPr fontId="1" type="noConversion"/>
  </si>
  <si>
    <t>民國</t>
    <phoneticPr fontId="1" type="noConversion"/>
  </si>
  <si>
    <t>月</t>
    <phoneticPr fontId="1" type="noConversion"/>
  </si>
  <si>
    <t>身分別</t>
    <phoneticPr fontId="1" type="noConversion"/>
  </si>
  <si>
    <t>聘期起第一個月</t>
    <phoneticPr fontId="1" type="noConversion"/>
  </si>
  <si>
    <t>聘期間每月</t>
    <phoneticPr fontId="1" type="noConversion"/>
  </si>
  <si>
    <t>緊急聯絡人</t>
    <phoneticPr fontId="1" type="noConversion"/>
  </si>
  <si>
    <t>通訊地址</t>
    <phoneticPr fontId="1" type="noConversion"/>
  </si>
  <si>
    <t>通訊地址</t>
    <phoneticPr fontId="1" type="noConversion"/>
  </si>
  <si>
    <t>同上</t>
    <phoneticPr fontId="1" type="noConversion"/>
  </si>
  <si>
    <t>自行填入</t>
    <phoneticPr fontId="1" type="noConversion"/>
  </si>
  <si>
    <t>姓名</t>
    <phoneticPr fontId="1" type="noConversion"/>
  </si>
  <si>
    <t>電話</t>
    <phoneticPr fontId="1" type="noConversion"/>
  </si>
  <si>
    <t>地址</t>
    <phoneticPr fontId="1" type="noConversion"/>
  </si>
  <si>
    <t>所屬系所</t>
    <phoneticPr fontId="1" type="noConversion"/>
  </si>
  <si>
    <t>起聘日</t>
    <phoneticPr fontId="1" type="noConversion"/>
  </si>
  <si>
    <t>學歷</t>
    <phoneticPr fontId="1" type="noConversion"/>
  </si>
  <si>
    <t>學校名稱</t>
    <phoneticPr fontId="1" type="noConversion"/>
  </si>
  <si>
    <t>學位</t>
    <phoneticPr fontId="1" type="noConversion"/>
  </si>
  <si>
    <t>修業起訖年月</t>
    <phoneticPr fontId="1" type="noConversion"/>
  </si>
  <si>
    <t>機關(構)名稱</t>
    <phoneticPr fontId="1" type="noConversion"/>
  </si>
  <si>
    <t>職稱</t>
    <phoneticPr fontId="1" type="noConversion"/>
  </si>
  <si>
    <t>起訖日期</t>
    <phoneticPr fontId="1" type="noConversion"/>
  </si>
  <si>
    <t>~</t>
    <phoneticPr fontId="1" type="noConversion"/>
  </si>
  <si>
    <t>大同大學</t>
    <phoneticPr fontId="1" type="noConversion"/>
  </si>
  <si>
    <t>學歷</t>
    <phoneticPr fontId="1" type="noConversion"/>
  </si>
  <si>
    <t>博士</t>
    <phoneticPr fontId="1" type="noConversion"/>
  </si>
  <si>
    <t>現職</t>
    <phoneticPr fontId="1" type="noConversion"/>
  </si>
  <si>
    <t>迄今</t>
    <phoneticPr fontId="1" type="noConversion"/>
  </si>
  <si>
    <t>年</t>
    <phoneticPr fontId="1" type="noConversion"/>
  </si>
  <si>
    <t>本薪</t>
    <phoneticPr fontId="1" type="noConversion"/>
  </si>
  <si>
    <t>小時</t>
  </si>
  <si>
    <t>小時</t>
    <phoneticPr fontId="1" type="noConversion"/>
  </si>
  <si>
    <t>分行</t>
    <phoneticPr fontId="1" type="noConversion"/>
  </si>
  <si>
    <t>，帳號：</t>
    <phoneticPr fontId="1" type="noConversion"/>
  </si>
  <si>
    <t>@gm.ttu.edu.tw</t>
  </si>
  <si>
    <t>否</t>
  </si>
  <si>
    <t>勞保</t>
    <phoneticPr fontId="1" type="noConversion"/>
  </si>
  <si>
    <t>勞退</t>
    <phoneticPr fontId="1" type="noConversion"/>
  </si>
  <si>
    <t>補充保費</t>
    <phoneticPr fontId="1" type="noConversion"/>
  </si>
  <si>
    <t>每月</t>
    <phoneticPr fontId="1" type="noConversion"/>
  </si>
  <si>
    <t>總計</t>
    <phoneticPr fontId="1" type="noConversion"/>
  </si>
  <si>
    <t>工讀金
匯入銀行</t>
    <phoneticPr fontId="1" type="noConversion"/>
  </si>
  <si>
    <t>課程名稱</t>
    <phoneticPr fontId="1" type="noConversion"/>
  </si>
  <si>
    <t>123456789</t>
    <phoneticPr fontId="1" type="noConversion"/>
  </si>
  <si>
    <t>0900-000-000</t>
    <phoneticPr fontId="1" type="noConversion"/>
  </si>
  <si>
    <t>加　　保　　申　　請</t>
    <phoneticPr fontId="1" type="noConversion"/>
  </si>
  <si>
    <t>學生學號*</t>
  </si>
  <si>
    <t>學生姓名*</t>
  </si>
  <si>
    <t>身分字號*</t>
  </si>
  <si>
    <t>性別*</t>
  </si>
  <si>
    <t>身分類別*</t>
  </si>
  <si>
    <t>型態*</t>
  </si>
  <si>
    <t>每月工讀時數*</t>
  </si>
  <si>
    <t>聘期-開始時間*</t>
  </si>
  <si>
    <t>聘期-結束時間*</t>
  </si>
  <si>
    <t>匯款銀行*</t>
  </si>
  <si>
    <t>匯款帳號*</t>
  </si>
  <si>
    <t>是否有在其他單位工讀*</t>
  </si>
  <si>
    <t>學生MAIL*</t>
  </si>
  <si>
    <t>勞僱型</t>
    <phoneticPr fontId="1" type="noConversion"/>
  </si>
  <si>
    <t>台北市中山區中山北路</t>
    <phoneticPr fontId="1" type="noConversion"/>
  </si>
  <si>
    <t>學號</t>
  </si>
  <si>
    <t>系別</t>
  </si>
  <si>
    <t>年級</t>
  </si>
  <si>
    <t>學生姓名</t>
  </si>
  <si>
    <t>單位</t>
  </si>
  <si>
    <t>送表日期</t>
  </si>
  <si>
    <t>單位分機</t>
  </si>
  <si>
    <t>序號</t>
  </si>
  <si>
    <t>月</t>
  </si>
  <si>
    <t>日</t>
  </si>
  <si>
    <t>星期</t>
  </si>
  <si>
    <t>工　　作　　內　　容</t>
  </si>
  <si>
    <t>開　始
時　間</t>
  </si>
  <si>
    <t>終　止
時　間</t>
  </si>
  <si>
    <t>實際工讀時數</t>
  </si>
  <si>
    <t>工作單位及
管理人員簽章</t>
  </si>
  <si>
    <t>合計</t>
  </si>
  <si>
    <t>本月工讀時數合計：</t>
  </si>
  <si>
    <t>本月應領工讀金：</t>
  </si>
  <si>
    <t>元</t>
  </si>
  <si>
    <t>注意
事項</t>
  </si>
  <si>
    <t>1.本表應由工讀學生逐日親自填寫，時間應記載至分鐘，並由聘任單位留存備查。</t>
  </si>
  <si>
    <t>2.如有冒名頂替或填寫不實，由工讀學生及聘任單位負責。</t>
  </si>
  <si>
    <t>3.每人每月全校工讀總時數不得超過80小時。</t>
  </si>
  <si>
    <t>月工讀時數紀錄表</t>
    <phoneticPr fontId="1" type="noConversion"/>
  </si>
  <si>
    <t>(1)</t>
  </si>
  <si>
    <t>請填上年度跟月份</t>
  </si>
  <si>
    <t>(2)</t>
  </si>
  <si>
    <t>單位、送表日期及分機號碼免填</t>
  </si>
  <si>
    <t>(3)</t>
  </si>
  <si>
    <t>(4)</t>
  </si>
  <si>
    <t>月、日、星期請注意是否正確</t>
  </si>
  <si>
    <t>(5)</t>
  </si>
  <si>
    <t>(6)</t>
  </si>
  <si>
    <t>(7)</t>
  </si>
  <si>
    <t>每天工作時數不可以超過8小時</t>
  </si>
  <si>
    <t>(8)</t>
  </si>
  <si>
    <t>連續工作4小時，要休息1小時</t>
  </si>
  <si>
    <t>(9)</t>
  </si>
  <si>
    <t>開始時間及終止時間，請用00:00表示。</t>
  </si>
  <si>
    <t>(10)</t>
  </si>
  <si>
    <t>(11)</t>
  </si>
  <si>
    <t>填寫完畢後，請核對總工讀時數是否跟當初申請工讀的時數相符。</t>
  </si>
  <si>
    <t>(12)</t>
  </si>
  <si>
    <t>工作內容應符合課程計畫目標，不應有協助研究室或行政單位的描述。</t>
    <phoneticPr fontId="1" type="noConversion"/>
  </si>
  <si>
    <t>工讀時數，請用1、2、3整數呈現。</t>
    <phoneticPr fontId="1" type="noConversion"/>
  </si>
  <si>
    <t>工作單位及管理人員簽章，請老師簽名</t>
    <phoneticPr fontId="1" type="noConversion"/>
  </si>
  <si>
    <t>工讀生聘用及薪資核銷流程</t>
    <phoneticPr fontId="1" type="noConversion"/>
  </si>
  <si>
    <t>1</t>
    <phoneticPr fontId="1" type="noConversion"/>
  </si>
  <si>
    <t>1</t>
    <phoneticPr fontId="1" type="noConversion"/>
  </si>
  <si>
    <t>90</t>
    <phoneticPr fontId="1" type="noConversion"/>
  </si>
  <si>
    <t>學生證正面</t>
    <phoneticPr fontId="1" type="noConversion"/>
  </si>
  <si>
    <t>請務必確認信箱收信功能正常，並於工讀期間開啟收信通知。</t>
    <phoneticPr fontId="1" type="noConversion"/>
  </si>
  <si>
    <t>工讀金概算</t>
    <phoneticPr fontId="1" type="noConversion"/>
  </si>
  <si>
    <t>abcde</t>
    <phoneticPr fontId="1" type="noConversion"/>
  </si>
  <si>
    <t>0900-000-000</t>
    <phoneticPr fontId="1" type="noConversion"/>
  </si>
  <si>
    <t>同上或自行填入</t>
    <phoneticPr fontId="1" type="noConversion"/>
  </si>
  <si>
    <t>圓山</t>
    <phoneticPr fontId="1" type="noConversion"/>
  </si>
  <si>
    <t>相關規定</t>
    <phoneticPr fontId="1" type="noConversion"/>
  </si>
  <si>
    <t>回到說明頁</t>
    <phoneticPr fontId="1" type="noConversion"/>
  </si>
  <si>
    <t>回到說明頁</t>
    <phoneticPr fontId="1" type="noConversion"/>
  </si>
  <si>
    <t>王小明</t>
    <phoneticPr fontId="1" type="noConversion"/>
  </si>
  <si>
    <t>G1234</t>
    <phoneticPr fontId="1" type="noConversion"/>
  </si>
  <si>
    <t>OOO</t>
    <phoneticPr fontId="1" type="noConversion"/>
  </si>
  <si>
    <t>課程名稱</t>
    <phoneticPr fontId="1" type="noConversion"/>
  </si>
  <si>
    <t>A01234564645</t>
    <phoneticPr fontId="1" type="noConversion"/>
  </si>
  <si>
    <t>資料一定要「手寫」，不可以用電腦繕打</t>
    <phoneticPr fontId="1" type="noConversion"/>
  </si>
  <si>
    <t>工讀金級距</t>
    <phoneticPr fontId="7" type="noConversion"/>
  </si>
  <si>
    <t>~</t>
  </si>
  <si>
    <t>境外工讀生檢附資料說明</t>
    <phoneticPr fontId="1" type="noConversion"/>
  </si>
  <si>
    <t>填寫完畢請將電子檔回傳</t>
    <phoneticPr fontId="1" type="noConversion"/>
  </si>
  <si>
    <t>所屬課程</t>
    <phoneticPr fontId="1" type="noConversion"/>
  </si>
  <si>
    <t>@yahoo.com.tw</t>
    <phoneticPr fontId="1" type="noConversion"/>
  </si>
  <si>
    <t>學士</t>
  </si>
  <si>
    <t>1.工讀金帳戶限為華南銀行、元大銀行、中華郵政。
2.限使用工讀生本人之帳戶，不得使用親屬朋友銀行帳戶代替。
3.帳戶資訊應與學生校園資訊系統之資料一致，如系統無資料，請工讀生於起聘前一周內自系統新增；如需更改資料，請向出納組申請。</t>
    <phoneticPr fontId="1" type="noConversion"/>
  </si>
  <si>
    <t>學生證圖片貼入教學：
1. 複製圖片 / 或開啟掃描檔對學生證截圖。
2. 選取學生證正面的格子，按「ctrl+v」
3. 調整及剪裁圖片至符合表格大小。
也可以印出來再黏貼影本</t>
    <phoneticPr fontId="1" type="noConversion"/>
  </si>
  <si>
    <t>請先填寫加保申請資料，人力基本資料表會自動抓取填入的相關資訊，待學校確認資料後即可切換至本頁印出使用</t>
    <phoneticPr fontId="1" type="noConversion"/>
  </si>
  <si>
    <t xml:space="preserve">依照工作時間順序依序填寫，避開國定假日、校補假日，及自己的上課時段。
</t>
    <phoneticPr fontId="1" type="noConversion"/>
  </si>
  <si>
    <t>起聘日請避開國定假日及校補假日</t>
    <phoneticPr fontId="1" type="noConversion"/>
  </si>
  <si>
    <r>
      <t>時薪/元：</t>
    </r>
    <r>
      <rPr>
        <u/>
        <sz val="12"/>
        <color theme="1"/>
        <rFont val="標楷體"/>
        <family val="4"/>
        <charset val="136"/>
      </rPr>
      <t>　183　</t>
    </r>
    <r>
      <rPr>
        <sz val="12"/>
        <color theme="1"/>
        <rFont val="標楷體"/>
        <family val="4"/>
        <charset val="136"/>
      </rPr>
      <t>元</t>
    </r>
    <phoneticPr fontId="1" type="noConversion"/>
  </si>
  <si>
    <t>https://oia.ttu.edu.tw/p/412-1076-2963.php?Lang=zh-tw</t>
    <phoneticPr fontId="1" type="noConversion"/>
  </si>
  <si>
    <t>效期6個月，每年3月、9月申請，如需申請得洽國際處協助：</t>
    <phoneticPr fontId="1" type="noConversion"/>
  </si>
  <si>
    <t>境外生</t>
    <phoneticPr fontId="1" type="noConversion"/>
  </si>
  <si>
    <t>港澳生、外僑、國際學生，身分別請選擇「境外生」，戶籍及通訊地址為宿舍地址。</t>
    <phoneticPr fontId="1" type="noConversion"/>
  </si>
  <si>
    <t>2、工讀生聘用時數：單月單計畫工讀時數不得低於25小時，全校工讀總時數不得超過80小時。</t>
    <phoneticPr fontId="1" type="noConversion"/>
  </si>
  <si>
    <t>4、工讀生於聘任當月，需具有學籍，不可離校或休學。如有異動，工讀金將無法順利撥付。</t>
    <phoneticPr fontId="1" type="noConversion"/>
  </si>
  <si>
    <t>7、依據「行政院及所屬各機關學校臨時人員進用及運用要點」及「公職人員利益衝突迴避法」，計畫主持人及課程教師不得聘用三等親以內親屬擔任工讀生。</t>
    <phoneticPr fontId="1" type="noConversion"/>
  </si>
  <si>
    <t>居留證</t>
    <phoneticPr fontId="1" type="noConversion"/>
  </si>
  <si>
    <t>護照</t>
    <phoneticPr fontId="1" type="noConversion"/>
  </si>
  <si>
    <t>大同大學給付所得基本資料表</t>
    <phoneticPr fontId="1" type="noConversion"/>
  </si>
  <si>
    <t>港澳生-入境許可單次證(影本)</t>
    <phoneticPr fontId="1" type="noConversion"/>
  </si>
  <si>
    <t>學生證</t>
    <phoneticPr fontId="1" type="noConversion"/>
  </si>
  <si>
    <t>所得基本資料表下載(http://account.ttu.edu.tw/p/405-1013-4385,c1272.php)</t>
    <phoneticPr fontId="1" type="noConversion"/>
  </si>
  <si>
    <r>
      <t xml:space="preserve">6、聘任外籍生協助工讀，除寒暑假外一星期工時最長20小時。 
</t>
    </r>
    <r>
      <rPr>
        <b/>
        <sz val="12"/>
        <color rgb="FFC00000"/>
        <rFont val="微軟正黑體"/>
        <family val="2"/>
        <charset val="136"/>
      </rPr>
      <t>*依「大陸地區人民來台就讀專科以上學校辦法」，及教育部103年1月22日臺教高(四)字第1020140814B號令，陸生不得從事兼職工作。</t>
    </r>
    <r>
      <rPr>
        <b/>
        <sz val="12"/>
        <rFont val="微軟正黑體"/>
        <family val="2"/>
        <charset val="136"/>
      </rPr>
      <t xml:space="preserve">
</t>
    </r>
    <r>
      <rPr>
        <b/>
        <sz val="12"/>
        <color rgb="FFC00000"/>
        <rFont val="微軟正黑體"/>
        <family val="2"/>
        <charset val="136"/>
      </rPr>
      <t>*請授課教師協助境外生在聘任前一周提供「學生證、居留證及工作許可證」掃描檔，工作許可證需在有效期限之內。</t>
    </r>
    <phoneticPr fontId="1" type="noConversion"/>
  </si>
  <si>
    <r>
      <t>1、工讀生的聘用，</t>
    </r>
    <r>
      <rPr>
        <b/>
        <sz val="12"/>
        <color rgb="FFC00000"/>
        <rFont val="微軟正黑體"/>
        <family val="2"/>
        <charset val="136"/>
      </rPr>
      <t>需與教學直接相關</t>
    </r>
    <r>
      <rPr>
        <b/>
        <sz val="12"/>
        <rFont val="微軟正黑體"/>
        <family val="2"/>
        <charset val="136"/>
      </rPr>
      <t>，一般行政庶務之工讀不在深耕計畫聘用範疇之內。</t>
    </r>
    <phoneticPr fontId="1" type="noConversion"/>
  </si>
  <si>
    <t>工讀加保及工讀金試算</t>
    <phoneticPr fontId="1" type="noConversion"/>
  </si>
  <si>
    <t>電話號碼請依格式輸入(0900-000-000)</t>
    <phoneticPr fontId="1" type="noConversion"/>
  </si>
  <si>
    <t>工作許可證</t>
    <phoneticPr fontId="1" type="noConversion"/>
  </si>
  <si>
    <t>教學創新與精進計畫工讀生聘用及薪資核銷說明</t>
    <phoneticPr fontId="1" type="noConversion"/>
  </si>
  <si>
    <t>填寫加保申請表，將電子檔(.xls)寄至教學發展中心。</t>
    <phoneticPr fontId="1" type="noConversion"/>
  </si>
  <si>
    <t>5、如工讀生報支時數前月與次月不同，請重新申請，以確保納保資料正確性。</t>
    <phoneticPr fontId="1" type="noConversion"/>
  </si>
  <si>
    <t>大同大學113年</t>
    <phoneticPr fontId="1" type="noConversion"/>
  </si>
  <si>
    <t>每小時183元，共　　　　</t>
    <phoneticPr fontId="1" type="noConversion"/>
  </si>
  <si>
    <t>加保申請表</t>
    <phoneticPr fontId="1" type="noConversion"/>
  </si>
  <si>
    <t>聘期前15號~23號</t>
    <phoneticPr fontId="1" type="noConversion"/>
  </si>
  <si>
    <t>工讀時數表經授課教師簽名後交至教學發展中心。</t>
    <phoneticPr fontId="1" type="noConversion"/>
  </si>
  <si>
    <t>系統操作</t>
    <phoneticPr fontId="1" type="noConversion"/>
  </si>
  <si>
    <t>相關表單</t>
    <phoneticPr fontId="1" type="noConversion"/>
  </si>
  <si>
    <t>線上填報工作日誌、印出工讀時數表並請老師簽名。</t>
    <phoneticPr fontId="1" type="noConversion"/>
  </si>
  <si>
    <t>系統登入、契約確認</t>
    <phoneticPr fontId="1" type="noConversion"/>
  </si>
  <si>
    <t>填寫工讀日誌</t>
    <phoneticPr fontId="1" type="noConversion"/>
  </si>
  <si>
    <t>匯出工讀時數表</t>
    <phoneticPr fontId="1" type="noConversion"/>
  </si>
  <si>
    <t>華南商業銀行(008)</t>
    <phoneticPr fontId="1" type="noConversion"/>
  </si>
  <si>
    <t>Step1.</t>
    <phoneticPr fontId="1" type="noConversion"/>
  </si>
  <si>
    <t>Step2.</t>
    <phoneticPr fontId="1" type="noConversion"/>
  </si>
  <si>
    <t>Step3.</t>
    <phoneticPr fontId="1" type="noConversion"/>
  </si>
  <si>
    <t>一般生</t>
    <phoneticPr fontId="1" type="noConversion"/>
  </si>
  <si>
    <t>藍字為必填</t>
    <phoneticPr fontId="1" type="noConversion"/>
  </si>
  <si>
    <r>
      <t>3、工讀生聘用時間：如需於</t>
    </r>
    <r>
      <rPr>
        <b/>
        <sz val="12"/>
        <color rgb="FFC00000"/>
        <rFont val="微軟正黑體"/>
        <family val="2"/>
        <charset val="136"/>
      </rPr>
      <t>次月1日起聘</t>
    </r>
    <r>
      <rPr>
        <b/>
        <sz val="12"/>
        <rFont val="微軟正黑體"/>
        <family val="2"/>
        <charset val="136"/>
      </rPr>
      <t>，請學生於當月</t>
    </r>
    <r>
      <rPr>
        <b/>
        <sz val="12"/>
        <color rgb="FFC00000"/>
        <rFont val="微軟正黑體"/>
        <family val="2"/>
        <charset val="136"/>
      </rPr>
      <t>16號</t>
    </r>
    <r>
      <rPr>
        <b/>
        <sz val="12"/>
        <rFont val="微軟正黑體"/>
        <family val="2"/>
        <charset val="136"/>
      </rPr>
      <t>前提供加保申請表，當月</t>
    </r>
    <r>
      <rPr>
        <b/>
        <sz val="12"/>
        <color rgb="FFC00000"/>
        <rFont val="微軟正黑體"/>
        <family val="2"/>
        <charset val="136"/>
      </rPr>
      <t>20~23號</t>
    </r>
    <r>
      <rPr>
        <b/>
        <sz val="12"/>
        <rFont val="微軟正黑體"/>
        <family val="2"/>
        <charset val="136"/>
      </rPr>
      <t>前至系統確認勞雇契約書內容，並上傳相關資料(一般生-當學期註冊章學生證；境外生-「學生證、居留證、工作許可證」)。
學生端之勞雇契約書請務必於三天內勾選確認，如超過時間，可能會有無法順利納保或延後納保的情形發生。</t>
    </r>
    <phoneticPr fontId="1" type="noConversion"/>
  </si>
  <si>
    <t>114.01.01起適用</t>
    <phoneticPr fontId="1" type="noConversion"/>
  </si>
  <si>
    <t>至學校系統上傳學生證，並確認同意契約書。</t>
    <phoneticPr fontId="1" type="noConversion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</si>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</sst>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5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2"/>
      <name val="Arial"/>
      <family val="2"/>
    </font>
    <font>
      <sz val="13"/>
      <color rgb="FF808080"/>
      <name val="標楷體"/>
      <family val="4"/>
      <charset val="136"/>
    </font>
    <font>
      <sz val="13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3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b/>
      <sz val="12"/>
      <color theme="1"/>
      <name val="標楷體"/>
      <family val="4"/>
      <charset val="136"/>
    </font>
    <font>
      <sz val="16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3"/>
      <name val="微軟正黑體"/>
      <family val="2"/>
      <charset val="136"/>
    </font>
    <font>
      <b/>
      <sz val="13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3"/>
      <color rgb="FF0000FF"/>
      <name val="微軟正黑體"/>
      <family val="2"/>
      <charset val="136"/>
    </font>
    <font>
      <b/>
      <sz val="22"/>
      <name val="微軟正黑體"/>
      <family val="2"/>
      <charset val="136"/>
    </font>
    <font>
      <sz val="12"/>
      <color rgb="FF000000"/>
      <name val="新細明體"/>
      <family val="2"/>
      <scheme val="minor"/>
    </font>
    <font>
      <u/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標楷體"/>
      <family val="4"/>
      <charset val="136"/>
    </font>
    <font>
      <sz val="6"/>
      <color theme="1"/>
      <name val="標楷體"/>
      <family val="4"/>
      <charset val="136"/>
    </font>
    <font>
      <b/>
      <sz val="18"/>
      <name val="標楷體"/>
      <family val="4"/>
      <charset val="136"/>
    </font>
    <font>
      <b/>
      <u/>
      <sz val="12"/>
      <color rgb="FFFF0000"/>
      <name val="微軟正黑體"/>
      <family val="2"/>
      <charset val="136"/>
    </font>
    <font>
      <b/>
      <u/>
      <sz val="12"/>
      <color rgb="FF0000FF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20"/>
      <color theme="0"/>
      <name val="微軟正黑體"/>
      <family val="2"/>
      <charset val="136"/>
    </font>
    <font>
      <u/>
      <sz val="14"/>
      <color theme="10"/>
      <name val="微軟正黑體"/>
      <family val="2"/>
      <charset val="136"/>
    </font>
    <font>
      <b/>
      <u/>
      <sz val="14"/>
      <color theme="10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sz val="12"/>
      <color rgb="FFC00000"/>
      <name val="標楷體"/>
      <family val="4"/>
      <charset val="136"/>
    </font>
    <font>
      <b/>
      <sz val="11"/>
      <color rgb="FFC00000"/>
      <name val="微軟正黑體"/>
      <family val="2"/>
      <charset val="136"/>
    </font>
    <font>
      <b/>
      <sz val="10"/>
      <color rgb="FFC00000"/>
      <name val="微軟正黑體"/>
      <family val="2"/>
      <charset val="136"/>
    </font>
    <font>
      <b/>
      <u/>
      <sz val="14"/>
      <name val="微軟正黑體"/>
      <family val="2"/>
      <charset val="136"/>
    </font>
    <font>
      <b/>
      <sz val="16"/>
      <color rgb="FFC00000"/>
      <name val="微軟正黑體"/>
      <family val="2"/>
      <charset val="136"/>
    </font>
    <font>
      <b/>
      <u/>
      <sz val="12"/>
      <color theme="10"/>
      <name val="微軟正黑體"/>
      <family val="2"/>
      <charset val="136"/>
    </font>
    <font>
      <b/>
      <sz val="1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/>
    <xf numFmtId="0" fontId="2" fillId="0" borderId="0"/>
    <xf numFmtId="0" fontId="19" fillId="0" borderId="0" applyNumberFormat="0" applyFill="0" applyBorder="0" applyAlignment="0" applyProtection="0">
      <alignment vertical="center"/>
    </xf>
    <xf numFmtId="0" fontId="29" fillId="0" borderId="0"/>
  </cellStyleXfs>
  <cellXfs count="243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8" fillId="0" borderId="0" xfId="2" applyFont="1"/>
    <xf numFmtId="0" fontId="8" fillId="0" borderId="0" xfId="2" applyFont="1" applyAlignment="1">
      <alignment horizontal="center" vertical="center"/>
    </xf>
    <xf numFmtId="0" fontId="3" fillId="0" borderId="0" xfId="3" applyFont="1"/>
    <xf numFmtId="0" fontId="18" fillId="0" borderId="0" xfId="2" applyFont="1"/>
    <xf numFmtId="0" fontId="20" fillId="0" borderId="0" xfId="2" applyFont="1"/>
    <xf numFmtId="0" fontId="21" fillId="0" borderId="0" xfId="0" applyFont="1" applyAlignment="1" applyProtection="1">
      <alignment vertical="top" wrapText="1"/>
      <protection hidden="1"/>
    </xf>
    <xf numFmtId="0" fontId="2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32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19" xfId="5" applyFont="1" applyBorder="1" applyAlignment="1">
      <alignment horizontal="center" vertical="center"/>
    </xf>
    <xf numFmtId="0" fontId="18" fillId="0" borderId="20" xfId="5" applyFont="1" applyBorder="1" applyAlignment="1">
      <alignment horizontal="center" vertical="center"/>
    </xf>
    <xf numFmtId="0" fontId="18" fillId="0" borderId="0" xfId="5" applyFont="1" applyAlignment="1">
      <alignment vertical="center"/>
    </xf>
    <xf numFmtId="0" fontId="18" fillId="0" borderId="25" xfId="5" applyFont="1" applyBorder="1" applyAlignment="1">
      <alignment vertical="center"/>
    </xf>
    <xf numFmtId="0" fontId="18" fillId="0" borderId="25" xfId="5" applyFont="1" applyBorder="1" applyAlignment="1">
      <alignment horizontal="center" vertical="center"/>
    </xf>
    <xf numFmtId="0" fontId="18" fillId="0" borderId="26" xfId="5" applyFont="1" applyBorder="1" applyAlignment="1">
      <alignment vertical="center"/>
    </xf>
    <xf numFmtId="0" fontId="18" fillId="0" borderId="27" xfId="5" applyFont="1" applyBorder="1" applyAlignment="1">
      <alignment horizontal="center" vertical="center" wrapText="1"/>
    </xf>
    <xf numFmtId="0" fontId="18" fillId="0" borderId="19" xfId="5" applyFont="1" applyBorder="1" applyAlignment="1">
      <alignment horizontal="center" vertical="center" wrapText="1"/>
    </xf>
    <xf numFmtId="0" fontId="18" fillId="0" borderId="20" xfId="5" applyFont="1" applyBorder="1" applyAlignment="1">
      <alignment horizontal="center" vertical="center" wrapText="1"/>
    </xf>
    <xf numFmtId="0" fontId="18" fillId="0" borderId="28" xfId="5" applyFont="1" applyBorder="1" applyAlignment="1">
      <alignment horizontal="center" vertical="center" wrapText="1"/>
    </xf>
    <xf numFmtId="0" fontId="18" fillId="0" borderId="29" xfId="5" applyFont="1" applyBorder="1" applyAlignment="1">
      <alignment horizontal="center" vertical="center" wrapText="1"/>
    </xf>
    <xf numFmtId="0" fontId="18" fillId="0" borderId="38" xfId="5" applyFont="1" applyBorder="1" applyAlignment="1">
      <alignment vertical="center" wrapText="1"/>
    </xf>
    <xf numFmtId="176" fontId="30" fillId="0" borderId="31" xfId="1" applyNumberFormat="1" applyFont="1" applyBorder="1" applyAlignment="1" applyProtection="1">
      <alignment vertical="center" wrapText="1"/>
    </xf>
    <xf numFmtId="0" fontId="18" fillId="0" borderId="31" xfId="5" applyFont="1" applyBorder="1" applyAlignment="1">
      <alignment vertical="center" wrapText="1"/>
    </xf>
    <xf numFmtId="0" fontId="36" fillId="0" borderId="0" xfId="5" applyFont="1" applyAlignment="1">
      <alignment vertical="center"/>
    </xf>
    <xf numFmtId="0" fontId="37" fillId="0" borderId="0" xfId="5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49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8" fillId="5" borderId="0" xfId="4" applyFont="1" applyFill="1" applyAlignment="1">
      <alignment horizontal="center" vertical="center"/>
    </xf>
    <xf numFmtId="0" fontId="38" fillId="4" borderId="0" xfId="4" applyFont="1" applyFill="1" applyAlignment="1">
      <alignment horizontal="center" vertical="center"/>
    </xf>
    <xf numFmtId="0" fontId="42" fillId="0" borderId="0" xfId="4" applyFont="1" applyAlignment="1" applyProtection="1">
      <alignment horizontal="center" vertical="center"/>
      <protection locked="0"/>
    </xf>
    <xf numFmtId="0" fontId="17" fillId="0" borderId="0" xfId="5" applyFont="1" applyAlignment="1" applyProtection="1">
      <alignment vertical="center"/>
      <protection locked="0"/>
    </xf>
    <xf numFmtId="0" fontId="18" fillId="0" borderId="0" xfId="2" applyFont="1" applyProtection="1"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8" fillId="0" borderId="0" xfId="4" applyFont="1" applyFill="1" applyAlignment="1">
      <alignment horizontal="center" vertical="center"/>
    </xf>
    <xf numFmtId="0" fontId="39" fillId="0" borderId="0" xfId="4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43" fillId="0" borderId="0" xfId="4" applyFont="1" applyAlignment="1" applyProtection="1">
      <alignment horizontal="left" vertical="center"/>
      <protection locked="0"/>
    </xf>
    <xf numFmtId="0" fontId="44" fillId="0" borderId="0" xfId="5" applyFont="1" applyAlignment="1">
      <alignment vertical="center"/>
    </xf>
    <xf numFmtId="0" fontId="45" fillId="0" borderId="0" xfId="5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3" fontId="8" fillId="0" borderId="1" xfId="0" applyNumberFormat="1" applyFont="1" applyBorder="1" applyAlignment="1"/>
    <xf numFmtId="0" fontId="9" fillId="0" borderId="0" xfId="2" applyFont="1"/>
    <xf numFmtId="0" fontId="5" fillId="0" borderId="0" xfId="0" applyFont="1" applyAlignment="1">
      <alignment horizontal="left" vertical="center"/>
    </xf>
    <xf numFmtId="0" fontId="40" fillId="6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0" borderId="0" xfId="4">
      <alignment vertical="center"/>
    </xf>
    <xf numFmtId="0" fontId="18" fillId="0" borderId="0" xfId="2" applyFont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44" fillId="0" borderId="0" xfId="0" applyFont="1">
      <alignment vertical="center"/>
    </xf>
    <xf numFmtId="49" fontId="26" fillId="0" borderId="0" xfId="0" applyNumberFormat="1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5" fillId="0" borderId="6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22" fillId="0" borderId="0" xfId="0" applyFont="1">
      <alignment vertical="center"/>
    </xf>
    <xf numFmtId="0" fontId="48" fillId="0" borderId="0" xfId="0" applyFont="1" applyAlignment="1">
      <alignment horizontal="left" vertical="center"/>
    </xf>
    <xf numFmtId="0" fontId="44" fillId="0" borderId="0" xfId="0" applyFont="1" applyAlignment="1">
      <alignment vertical="center" wrapText="1"/>
    </xf>
    <xf numFmtId="0" fontId="22" fillId="10" borderId="0" xfId="0" applyFont="1" applyFill="1" applyAlignment="1">
      <alignment horizontal="left" vertical="center" wrapText="1"/>
    </xf>
    <xf numFmtId="0" fontId="28" fillId="0" borderId="0" xfId="0" applyFont="1">
      <alignment vertical="center"/>
    </xf>
    <xf numFmtId="0" fontId="5" fillId="0" borderId="0" xfId="0" applyFont="1">
      <alignment vertical="center"/>
    </xf>
    <xf numFmtId="0" fontId="41" fillId="7" borderId="0" xfId="0" applyFont="1" applyFill="1" applyAlignment="1">
      <alignment horizontal="center" vertical="center"/>
    </xf>
    <xf numFmtId="0" fontId="50" fillId="0" borderId="0" xfId="4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7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1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right" vertical="center"/>
    </xf>
    <xf numFmtId="0" fontId="4" fillId="8" borderId="0" xfId="0" applyFont="1" applyFill="1" applyAlignment="1">
      <alignment horizontal="right" vertical="center"/>
    </xf>
    <xf numFmtId="0" fontId="49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76" fontId="3" fillId="0" borderId="0" xfId="1" applyNumberFormat="1" applyFont="1" applyFill="1" applyBorder="1" applyAlignment="1" applyProtection="1">
      <alignment horizontal="center" vertical="center"/>
    </xf>
    <xf numFmtId="176" fontId="3" fillId="0" borderId="12" xfId="1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46" fillId="0" borderId="13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/>
    </xf>
    <xf numFmtId="0" fontId="46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 applyProtection="1">
      <alignment horizontal="left" vertical="center"/>
      <protection locked="0"/>
    </xf>
    <xf numFmtId="49" fontId="26" fillId="0" borderId="5" xfId="0" applyNumberFormat="1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right" vertical="center"/>
    </xf>
    <xf numFmtId="0" fontId="47" fillId="0" borderId="11" xfId="0" applyFont="1" applyBorder="1" applyAlignment="1">
      <alignment horizontal="center" vertical="center"/>
    </xf>
    <xf numFmtId="49" fontId="26" fillId="0" borderId="0" xfId="0" applyNumberFormat="1" applyFont="1" applyAlignment="1" applyProtection="1">
      <alignment horizontal="center" vertical="center"/>
      <protection locked="0"/>
    </xf>
    <xf numFmtId="49" fontId="26" fillId="0" borderId="12" xfId="0" applyNumberFormat="1" applyFont="1" applyBorder="1" applyAlignment="1" applyProtection="1">
      <alignment horizontal="center" vertical="center"/>
      <protection locked="0"/>
    </xf>
    <xf numFmtId="0" fontId="26" fillId="10" borderId="0" xfId="0" applyFont="1" applyFill="1" applyAlignment="1" applyProtection="1">
      <alignment horizontal="center" vertical="center"/>
      <protection locked="0"/>
    </xf>
    <xf numFmtId="0" fontId="26" fillId="10" borderId="12" xfId="0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49" fontId="26" fillId="0" borderId="11" xfId="0" applyNumberFormat="1" applyFont="1" applyBorder="1" applyAlignment="1" applyProtection="1">
      <alignment horizontal="center" vertical="center"/>
      <protection locked="0"/>
    </xf>
    <xf numFmtId="49" fontId="26" fillId="0" borderId="14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left" vertical="center"/>
      <protection locked="0"/>
    </xf>
    <xf numFmtId="0" fontId="25" fillId="0" borderId="4" xfId="0" applyFont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vertical="center" wrapText="1"/>
      <protection locked="0"/>
    </xf>
    <xf numFmtId="0" fontId="27" fillId="0" borderId="6" xfId="0" applyFont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6" fillId="0" borderId="12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 wrapText="1"/>
      <protection hidden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top" wrapText="1"/>
      <protection hidden="1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1" fillId="0" borderId="0" xfId="5" applyFont="1" applyAlignment="1" applyProtection="1">
      <alignment horizontal="right" vertical="center"/>
      <protection locked="0"/>
    </xf>
    <xf numFmtId="0" fontId="15" fillId="0" borderId="0" xfId="5" applyFont="1" applyAlignment="1">
      <alignment horizontal="left" vertical="center"/>
    </xf>
    <xf numFmtId="0" fontId="18" fillId="0" borderId="36" xfId="5" applyFont="1" applyBorder="1" applyAlignment="1">
      <alignment horizontal="center" vertical="center" wrapText="1"/>
    </xf>
    <xf numFmtId="0" fontId="33" fillId="0" borderId="37" xfId="5" applyFont="1" applyBorder="1" applyAlignment="1">
      <alignment vertical="center"/>
    </xf>
    <xf numFmtId="0" fontId="33" fillId="0" borderId="39" xfId="5" applyFont="1" applyBorder="1" applyAlignment="1">
      <alignment vertical="center"/>
    </xf>
    <xf numFmtId="0" fontId="33" fillId="0" borderId="40" xfId="5" applyFont="1" applyBorder="1" applyAlignment="1">
      <alignment vertical="center"/>
    </xf>
    <xf numFmtId="0" fontId="18" fillId="0" borderId="30" xfId="5" applyFont="1" applyBorder="1" applyAlignment="1">
      <alignment horizontal="center" vertical="center" wrapText="1"/>
    </xf>
    <xf numFmtId="0" fontId="33" fillId="0" borderId="31" xfId="5" applyFont="1" applyBorder="1" applyAlignment="1">
      <alignment vertical="center"/>
    </xf>
    <xf numFmtId="0" fontId="18" fillId="0" borderId="31" xfId="5" applyFont="1" applyBorder="1" applyAlignment="1">
      <alignment horizontal="right" vertical="center" wrapText="1"/>
    </xf>
    <xf numFmtId="0" fontId="30" fillId="0" borderId="31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left" vertical="center" wrapText="1"/>
    </xf>
    <xf numFmtId="0" fontId="33" fillId="0" borderId="44" xfId="5" applyFont="1" applyBorder="1" applyAlignment="1">
      <alignment vertical="center"/>
    </xf>
    <xf numFmtId="0" fontId="33" fillId="0" borderId="45" xfId="5" applyFont="1" applyBorder="1" applyAlignment="1">
      <alignment vertical="center"/>
    </xf>
    <xf numFmtId="0" fontId="33" fillId="0" borderId="48" xfId="5" applyFont="1" applyBorder="1" applyAlignment="1">
      <alignment vertical="center"/>
    </xf>
    <xf numFmtId="0" fontId="33" fillId="0" borderId="49" xfId="5" applyFont="1" applyBorder="1" applyAlignment="1">
      <alignment vertical="center"/>
    </xf>
    <xf numFmtId="0" fontId="18" fillId="0" borderId="41" xfId="5" applyFont="1" applyBorder="1" applyAlignment="1">
      <alignment vertical="center" wrapText="1"/>
    </xf>
    <xf numFmtId="0" fontId="33" fillId="0" borderId="42" xfId="5" applyFont="1" applyBorder="1" applyAlignment="1">
      <alignment vertical="center"/>
    </xf>
    <xf numFmtId="0" fontId="33" fillId="0" borderId="43" xfId="5" applyFont="1" applyBorder="1" applyAlignment="1">
      <alignment vertical="center"/>
    </xf>
    <xf numFmtId="0" fontId="18" fillId="0" borderId="46" xfId="5" applyFont="1" applyBorder="1" applyAlignment="1">
      <alignment vertical="center" wrapText="1"/>
    </xf>
    <xf numFmtId="0" fontId="32" fillId="0" borderId="0" xfId="5" applyFont="1" applyAlignment="1">
      <alignment vertical="center"/>
    </xf>
    <xf numFmtId="0" fontId="33" fillId="0" borderId="47" xfId="5" applyFont="1" applyBorder="1" applyAlignment="1">
      <alignment vertical="center"/>
    </xf>
    <xf numFmtId="0" fontId="18" fillId="0" borderId="50" xfId="5" applyFont="1" applyBorder="1" applyAlignment="1">
      <alignment vertical="center" wrapText="1"/>
    </xf>
    <xf numFmtId="0" fontId="33" fillId="0" borderId="51" xfId="5" applyFont="1" applyBorder="1" applyAlignment="1">
      <alignment vertical="center"/>
    </xf>
    <xf numFmtId="0" fontId="33" fillId="0" borderId="52" xfId="5" applyFont="1" applyBorder="1" applyAlignment="1">
      <alignment vertical="center"/>
    </xf>
    <xf numFmtId="0" fontId="33" fillId="0" borderId="32" xfId="5" applyFont="1" applyBorder="1" applyAlignment="1">
      <alignment vertical="center"/>
    </xf>
    <xf numFmtId="0" fontId="18" fillId="0" borderId="33" xfId="5" applyFont="1" applyBorder="1" applyAlignment="1">
      <alignment horizontal="center" vertical="center" wrapText="1"/>
    </xf>
    <xf numFmtId="0" fontId="33" fillId="0" borderId="34" xfId="5" applyFont="1" applyBorder="1" applyAlignment="1">
      <alignment vertical="center"/>
    </xf>
    <xf numFmtId="0" fontId="33" fillId="0" borderId="35" xfId="5" applyFont="1" applyBorder="1" applyAlignment="1">
      <alignment vertical="center"/>
    </xf>
    <xf numFmtId="0" fontId="18" fillId="0" borderId="18" xfId="5" applyFont="1" applyBorder="1" applyAlignment="1">
      <alignment horizontal="center" vertical="center" wrapText="1"/>
    </xf>
    <xf numFmtId="0" fontId="33" fillId="0" borderId="16" xfId="5" applyFont="1" applyBorder="1" applyAlignment="1">
      <alignment vertical="center"/>
    </xf>
    <xf numFmtId="0" fontId="33" fillId="0" borderId="17" xfId="5" applyFont="1" applyBorder="1" applyAlignment="1">
      <alignment vertical="center"/>
    </xf>
    <xf numFmtId="0" fontId="18" fillId="0" borderId="15" xfId="5" applyFont="1" applyBorder="1" applyAlignment="1">
      <alignment horizontal="center" vertical="center"/>
    </xf>
    <xf numFmtId="0" fontId="18" fillId="0" borderId="1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33" fillId="0" borderId="22" xfId="5" applyFont="1" applyBorder="1" applyAlignment="1">
      <alignment vertical="center"/>
    </xf>
    <xf numFmtId="0" fontId="33" fillId="0" borderId="23" xfId="5" applyFont="1" applyBorder="1" applyAlignment="1">
      <alignment vertical="center"/>
    </xf>
    <xf numFmtId="0" fontId="34" fillId="0" borderId="24" xfId="5" applyFont="1" applyBorder="1" applyAlignment="1">
      <alignment horizontal="center" vertical="center" wrapText="1"/>
    </xf>
    <xf numFmtId="0" fontId="35" fillId="0" borderId="23" xfId="5" applyFont="1" applyBorder="1" applyAlignment="1">
      <alignment vertical="center" wrapText="1"/>
    </xf>
    <xf numFmtId="0" fontId="18" fillId="0" borderId="24" xfId="5" applyFont="1" applyBorder="1" applyAlignment="1">
      <alignment horizontal="center" vertical="center"/>
    </xf>
    <xf numFmtId="0" fontId="9" fillId="0" borderId="0" xfId="2" applyFont="1" applyAlignment="1">
      <alignment horizontal="center" wrapText="1"/>
    </xf>
    <xf numFmtId="0" fontId="9" fillId="0" borderId="7" xfId="2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6">
    <cellStyle name="一般" xfId="0" builtinId="0"/>
    <cellStyle name="一般 2" xfId="2" xr:uid="{00000000-0005-0000-0000-000001000000}"/>
    <cellStyle name="一般 3" xfId="5" xr:uid="{00000000-0005-0000-0000-000002000000}"/>
    <cellStyle name="一般 5" xfId="3" xr:uid="{00000000-0005-0000-0000-000003000000}"/>
    <cellStyle name="千分位" xfId="1" builtinId="3"/>
    <cellStyle name="超連結" xfId="4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07/relationships/hdphoto" Target="../media/hdphoto1.wdp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199115</xdr:colOff>
      <xdr:row>3</xdr:row>
      <xdr:rowOff>134302</xdr:rowOff>
    </xdr:from>
    <xdr:to>
      <xdr:col>20</xdr:col>
      <xdr:colOff>143649</xdr:colOff>
      <xdr:row>27</xdr:row>
      <xdr:rowOff>163813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BB2D0678-E174-F094-5B80-F37420A6C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1324" y="906715"/>
          <a:ext cx="11394412" cy="4936601"/>
        </a:xfrm>
        <a:prstGeom prst="rect">
          <a:avLst/>
        </a:prstGeom>
      </xdr:spPr>
    </xdr:pic>
    <xdr:clientData/>
  </xdr:twoCellAnchor>
  <xdr:twoCellAnchor editAs="oneCell">
    <xdr:from>
      <xdr:col>0</xdr:col>
      <xdr:colOff>22717</xdr:colOff>
      <xdr:row>30</xdr:row>
      <xdr:rowOff>113590</xdr:rowOff>
    </xdr:from>
    <xdr:to>
      <xdr:col>12</xdr:col>
      <xdr:colOff>71089</xdr:colOff>
      <xdr:row>58</xdr:row>
      <xdr:rowOff>77210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11F6F22A-4A7D-2D59-A94C-0E6CCEF44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17" y="6406480"/>
          <a:ext cx="7681625" cy="5688558"/>
        </a:xfrm>
        <a:prstGeom prst="rect">
          <a:avLst/>
        </a:prstGeom>
      </xdr:spPr>
    </xdr:pic>
    <xdr:clientData/>
  </xdr:twoCellAnchor>
  <xdr:twoCellAnchor>
    <xdr:from>
      <xdr:col>15</xdr:col>
      <xdr:colOff>46383</xdr:colOff>
      <xdr:row>30</xdr:row>
      <xdr:rowOff>131695</xdr:rowOff>
    </xdr:from>
    <xdr:to>
      <xdr:col>26</xdr:col>
      <xdr:colOff>598121</xdr:colOff>
      <xdr:row>61</xdr:row>
      <xdr:rowOff>64049</xdr:rowOff>
    </xdr:to>
    <xdr:grpSp>
      <xdr:nvGrpSpPr>
        <xdr:cNvPr id="14" name="群組 13">
          <a:extLst>
            <a:ext uri="{FF2B5EF4-FFF2-40B4-BE49-F238E27FC236}">
              <a16:creationId xmlns:a16="http://schemas.microsoft.com/office/drawing/2014/main" id="{7926EEBB-7531-2D30-09E2-E954F68C664E}"/>
            </a:ext>
          </a:extLst>
        </xdr:cNvPr>
        <xdr:cNvGrpSpPr/>
      </xdr:nvGrpSpPr>
      <xdr:grpSpPr>
        <a:xfrm>
          <a:off x="10206383" y="6778028"/>
          <a:ext cx="8002405" cy="6494021"/>
          <a:chOff x="2099496" y="0"/>
          <a:chExt cx="7504633" cy="6270678"/>
        </a:xfrm>
      </xdr:grpSpPr>
      <xdr:pic>
        <xdr:nvPicPr>
          <xdr:cNvPr id="15" name="圖片 14" descr="一張含有 文字, 螢幕擷取畫面, 字型, 電子藍 的圖片&#10;&#10;自動產生的描述">
            <a:extLst>
              <a:ext uri="{FF2B5EF4-FFF2-40B4-BE49-F238E27FC236}">
                <a16:creationId xmlns:a16="http://schemas.microsoft.com/office/drawing/2014/main" id="{BD502ABF-2FFD-D9A3-03B6-EDED95370B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485" r="4352"/>
          <a:stretch/>
        </xdr:blipFill>
        <xdr:spPr>
          <a:xfrm>
            <a:off x="2099496" y="0"/>
            <a:ext cx="2109355" cy="2409245"/>
          </a:xfrm>
          <a:prstGeom prst="rect">
            <a:avLst/>
          </a:prstGeom>
        </xdr:spPr>
      </xdr:pic>
      <xdr:pic>
        <xdr:nvPicPr>
          <xdr:cNvPr id="16" name="圖片 15">
            <a:extLst>
              <a:ext uri="{FF2B5EF4-FFF2-40B4-BE49-F238E27FC236}">
                <a16:creationId xmlns:a16="http://schemas.microsoft.com/office/drawing/2014/main" id="{BB9081F9-01B4-4C2D-FC97-A2AA46A8A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361115" y="0"/>
            <a:ext cx="5243014" cy="3200677"/>
          </a:xfrm>
          <a:prstGeom prst="rect">
            <a:avLst/>
          </a:prstGeom>
        </xdr:spPr>
      </xdr:pic>
      <xdr:pic>
        <xdr:nvPicPr>
          <xdr:cNvPr id="17" name="圖片 16">
            <a:extLst>
              <a:ext uri="{FF2B5EF4-FFF2-40B4-BE49-F238E27FC236}">
                <a16:creationId xmlns:a16="http://schemas.microsoft.com/office/drawing/2014/main" id="{9B4D707F-5679-CBBA-054C-ACFBF2973B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245426" y="3740727"/>
            <a:ext cx="5028667" cy="2529951"/>
          </a:xfrm>
          <a:prstGeom prst="rect">
            <a:avLst/>
          </a:prstGeom>
        </xdr:spPr>
      </xdr:pic>
      <xdr:sp macro="" textlink="">
        <xdr:nvSpPr>
          <xdr:cNvPr id="18" name="矩形 17">
            <a:extLst>
              <a:ext uri="{FF2B5EF4-FFF2-40B4-BE49-F238E27FC236}">
                <a16:creationId xmlns:a16="http://schemas.microsoft.com/office/drawing/2014/main" id="{6D0A7DBD-DB13-CF67-88EE-7943DE0C99B2}"/>
              </a:ext>
            </a:extLst>
          </xdr:cNvPr>
          <xdr:cNvSpPr/>
        </xdr:nvSpPr>
        <xdr:spPr>
          <a:xfrm>
            <a:off x="9123218" y="2712027"/>
            <a:ext cx="480911" cy="363682"/>
          </a:xfrm>
          <a:prstGeom prst="rect">
            <a:avLst/>
          </a:prstGeom>
          <a:noFill/>
          <a:ln w="57150"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TW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1124544</xdr:colOff>
      <xdr:row>20</xdr:row>
      <xdr:rowOff>130751</xdr:rowOff>
    </xdr:from>
    <xdr:to>
      <xdr:col>3</xdr:col>
      <xdr:colOff>42779</xdr:colOff>
      <xdr:row>20</xdr:row>
      <xdr:rowOff>872113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5A55ADA-5725-A81F-EB6A-7EA6DCDC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Blur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4544" y="6525871"/>
          <a:ext cx="1212754" cy="741362"/>
        </a:xfrm>
        <a:prstGeom prst="rect">
          <a:avLst/>
        </a:prstGeom>
      </xdr:spPr>
    </xdr:pic>
    <xdr:clientData/>
  </xdr:twoCellAnchor>
  <xdr:twoCellAnchor editAs="oneCell">
    <xdr:from>
      <xdr:col>6</xdr:col>
      <xdr:colOff>499798</xdr:colOff>
      <xdr:row>20</xdr:row>
      <xdr:rowOff>136309</xdr:rowOff>
    </xdr:from>
    <xdr:to>
      <xdr:col>8</xdr:col>
      <xdr:colOff>465833</xdr:colOff>
      <xdr:row>20</xdr:row>
      <xdr:rowOff>881481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EBECF15-62BF-41DF-F5B0-09EEA03F9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Blur/>
                  </a14:imgEffect>
                  <a14:imgEffect>
                    <a14:saturation sat="33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09527" y="6531429"/>
          <a:ext cx="1215526" cy="74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account.ttu.edu.tw/p/405-1013-4385,c1272.php" TargetMode="External"/><Relationship Id="rId1" Type="http://schemas.openxmlformats.org/officeDocument/2006/relationships/hyperlink" Target="https://oia.ttu.edu.tw/p/412-1076-2963.php?Lang=zh-tw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30"/>
  <sheetViews>
    <sheetView zoomScaleNormal="100" workbookViewId="0">
      <selection activeCell="O3" sqref="O3"/>
    </sheetView>
  </sheetViews>
  <sheetFormatPr defaultColWidth="8.75" defaultRowHeight="31.15" customHeight="1" x14ac:dyDescent="0.25"/>
  <cols>
    <col min="1" max="1" width="3.5" style="13" customWidth="1"/>
    <col min="2" max="2" width="8.75" style="9" customWidth="1"/>
    <col min="3" max="9" width="8.75" style="9"/>
    <col min="10" max="10" width="8.75" style="9" customWidth="1"/>
    <col min="11" max="11" width="11" style="9" customWidth="1"/>
    <col min="12" max="12" width="3.5" style="9" customWidth="1"/>
    <col min="13" max="13" width="10.625" style="9" customWidth="1"/>
    <col min="14" max="16384" width="8.75" style="9"/>
  </cols>
  <sheetData>
    <row r="1" spans="1:14" ht="41.45" customHeight="1" x14ac:dyDescent="0.25">
      <c r="A1" s="90" t="s">
        <v>242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4" ht="19.5" customHeight="1" x14ac:dyDescent="0.25">
      <c r="A2" s="96" t="s">
        <v>263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ht="31.15" customHeight="1" x14ac:dyDescent="0.25">
      <c r="A3" s="99" t="s">
        <v>191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1"/>
      <c r="M3" s="95" t="s">
        <v>251</v>
      </c>
      <c r="N3" s="95"/>
    </row>
    <row r="4" spans="1:14" ht="33.6" customHeight="1" x14ac:dyDescent="0.25">
      <c r="A4" s="92"/>
      <c r="B4" s="94" t="s">
        <v>248</v>
      </c>
      <c r="C4" s="94"/>
      <c r="D4" s="94"/>
      <c r="E4" s="93" t="s">
        <v>243</v>
      </c>
      <c r="F4" s="93"/>
      <c r="G4" s="93"/>
      <c r="H4" s="93"/>
      <c r="I4" s="93"/>
      <c r="J4" s="93"/>
      <c r="K4" s="93"/>
      <c r="L4" s="42"/>
      <c r="M4" s="91" t="s">
        <v>247</v>
      </c>
      <c r="N4" s="91"/>
    </row>
    <row r="5" spans="1:14" ht="33.6" customHeight="1" x14ac:dyDescent="0.25">
      <c r="A5" s="92"/>
      <c r="B5" s="94"/>
      <c r="C5" s="94"/>
      <c r="D5" s="94"/>
      <c r="E5" s="93" t="s">
        <v>264</v>
      </c>
      <c r="F5" s="93"/>
      <c r="G5" s="93"/>
      <c r="H5" s="93"/>
      <c r="I5" s="93"/>
      <c r="J5" s="93"/>
      <c r="K5" s="93"/>
      <c r="L5" s="42"/>
      <c r="M5" s="91" t="s">
        <v>250</v>
      </c>
      <c r="N5" s="91"/>
    </row>
    <row r="6" spans="1:14" ht="40.700000000000003" hidden="1" customHeight="1" x14ac:dyDescent="0.25">
      <c r="A6" s="92"/>
      <c r="B6" s="101" t="s">
        <v>86</v>
      </c>
      <c r="C6" s="101"/>
      <c r="D6" s="101"/>
      <c r="E6" s="97" t="s">
        <v>249</v>
      </c>
      <c r="F6" s="97"/>
      <c r="G6" s="97"/>
      <c r="H6" s="97"/>
      <c r="I6" s="97"/>
      <c r="J6" s="97"/>
      <c r="K6" s="97"/>
      <c r="L6" s="43"/>
      <c r="M6" s="91"/>
      <c r="N6" s="91"/>
    </row>
    <row r="7" spans="1:14" ht="33.6" customHeight="1" x14ac:dyDescent="0.25">
      <c r="A7" s="92"/>
      <c r="B7" s="100" t="s">
        <v>87</v>
      </c>
      <c r="C7" s="100"/>
      <c r="D7" s="100"/>
      <c r="E7" s="93" t="s">
        <v>252</v>
      </c>
      <c r="F7" s="93"/>
      <c r="G7" s="93"/>
      <c r="H7" s="93"/>
      <c r="I7" s="93"/>
      <c r="J7" s="93"/>
      <c r="K7" s="93"/>
      <c r="L7" s="43"/>
      <c r="M7" s="91" t="s">
        <v>250</v>
      </c>
      <c r="N7" s="91"/>
    </row>
    <row r="8" spans="1:14" ht="17.45" customHeight="1" x14ac:dyDescent="0.25">
      <c r="A8" s="48"/>
      <c r="B8" s="49"/>
      <c r="C8" s="49"/>
      <c r="D8" s="49"/>
      <c r="E8" s="13"/>
      <c r="F8" s="13"/>
      <c r="G8" s="13"/>
      <c r="H8" s="13"/>
      <c r="I8" s="13"/>
      <c r="J8" s="13"/>
      <c r="K8" s="13"/>
      <c r="L8" s="50"/>
      <c r="M8" s="51"/>
      <c r="N8" s="51"/>
    </row>
    <row r="9" spans="1:14" ht="31.15" customHeight="1" x14ac:dyDescent="0.25">
      <c r="A9" s="99" t="s">
        <v>202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4" s="13" customFormat="1" ht="29.45" customHeight="1" x14ac:dyDescent="0.25">
      <c r="A10" s="98"/>
      <c r="B10" s="93" t="s">
        <v>238</v>
      </c>
      <c r="C10" s="93"/>
      <c r="D10" s="93"/>
      <c r="E10" s="93"/>
      <c r="F10" s="93"/>
      <c r="G10" s="93"/>
      <c r="H10" s="93"/>
      <c r="I10" s="93"/>
      <c r="J10" s="93"/>
      <c r="K10" s="93"/>
    </row>
    <row r="11" spans="1:14" s="13" customFormat="1" ht="29.45" customHeight="1" x14ac:dyDescent="0.25">
      <c r="A11" s="98"/>
      <c r="B11" s="93" t="s">
        <v>228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4" s="13" customFormat="1" ht="35.1" customHeight="1" x14ac:dyDescent="0.25">
      <c r="A12" s="98"/>
      <c r="B12" s="97" t="s">
        <v>262</v>
      </c>
      <c r="C12" s="97"/>
      <c r="D12" s="97"/>
      <c r="E12" s="97"/>
      <c r="F12" s="97"/>
      <c r="G12" s="97"/>
      <c r="H12" s="97"/>
      <c r="I12" s="97"/>
      <c r="J12" s="97"/>
      <c r="K12" s="97"/>
    </row>
    <row r="13" spans="1:14" s="13" customFormat="1" ht="51.95" customHeight="1" x14ac:dyDescent="0.25">
      <c r="A13" s="98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4" s="13" customFormat="1" ht="29.45" customHeight="1" x14ac:dyDescent="0.25">
      <c r="A14" s="98"/>
      <c r="B14" s="93" t="s">
        <v>229</v>
      </c>
      <c r="C14" s="93"/>
      <c r="D14" s="93"/>
      <c r="E14" s="93"/>
      <c r="F14" s="93"/>
      <c r="G14" s="93"/>
      <c r="H14" s="93"/>
      <c r="I14" s="93"/>
      <c r="J14" s="93"/>
      <c r="K14" s="93"/>
    </row>
    <row r="15" spans="1:14" s="13" customFormat="1" ht="29.45" customHeight="1" x14ac:dyDescent="0.25">
      <c r="A15" s="98"/>
      <c r="B15" s="93" t="s">
        <v>244</v>
      </c>
      <c r="C15" s="93"/>
      <c r="D15" s="93"/>
      <c r="E15" s="93"/>
      <c r="F15" s="93"/>
      <c r="G15" s="93"/>
      <c r="H15" s="93"/>
      <c r="I15" s="93"/>
      <c r="J15" s="93"/>
      <c r="K15" s="93"/>
    </row>
    <row r="16" spans="1:14" s="13" customFormat="1" ht="29.45" customHeight="1" x14ac:dyDescent="0.25">
      <c r="A16" s="98"/>
      <c r="B16" s="97" t="s">
        <v>237</v>
      </c>
      <c r="C16" s="97"/>
      <c r="D16" s="97"/>
      <c r="E16" s="97"/>
      <c r="F16" s="97"/>
      <c r="G16" s="97"/>
      <c r="H16" s="97"/>
      <c r="I16" s="97"/>
      <c r="J16" s="97"/>
      <c r="K16" s="97"/>
    </row>
    <row r="17" spans="2:12" s="13" customFormat="1" ht="29.45" customHeight="1" x14ac:dyDescent="0.25"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2:12" s="13" customFormat="1" ht="29.45" customHeight="1" x14ac:dyDescent="0.25">
      <c r="B18" s="97"/>
      <c r="C18" s="97"/>
      <c r="D18" s="97"/>
      <c r="E18" s="97"/>
      <c r="F18" s="97"/>
      <c r="G18" s="97"/>
      <c r="H18" s="97"/>
      <c r="I18" s="97"/>
      <c r="J18" s="97"/>
      <c r="K18" s="97"/>
    </row>
    <row r="19" spans="2:12" s="13" customFormat="1" ht="29.45" customHeight="1" x14ac:dyDescent="0.25">
      <c r="B19" s="97" t="s">
        <v>230</v>
      </c>
      <c r="C19" s="97"/>
      <c r="D19" s="97"/>
      <c r="E19" s="97"/>
      <c r="F19" s="97"/>
      <c r="G19" s="97"/>
      <c r="H19" s="97"/>
      <c r="I19" s="97"/>
      <c r="J19" s="97"/>
      <c r="K19" s="97"/>
      <c r="L19" s="64"/>
    </row>
    <row r="20" spans="2:12" s="13" customFormat="1" ht="29.45" customHeight="1" x14ac:dyDescent="0.25"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2:12" ht="31.15" customHeight="1" x14ac:dyDescent="0.25"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6" spans="2:12" ht="31.15" customHeight="1" x14ac:dyDescent="0.25">
      <c r="B26"/>
    </row>
    <row r="28" spans="2:12" ht="31.15" customHeight="1" x14ac:dyDescent="0.25">
      <c r="B28"/>
    </row>
    <row r="30" spans="2:12" ht="31.15" customHeight="1" x14ac:dyDescent="0.25">
      <c r="B30"/>
    </row>
  </sheetData>
  <sheetProtection selectLockedCells="1"/>
  <mergeCells count="25">
    <mergeCell ref="B19:K20"/>
    <mergeCell ref="B16:K18"/>
    <mergeCell ref="A10:A16"/>
    <mergeCell ref="A3:K3"/>
    <mergeCell ref="A9:K9"/>
    <mergeCell ref="B10:K10"/>
    <mergeCell ref="B11:K11"/>
    <mergeCell ref="B14:K14"/>
    <mergeCell ref="B12:K13"/>
    <mergeCell ref="B15:K15"/>
    <mergeCell ref="B7:D7"/>
    <mergeCell ref="B6:D6"/>
    <mergeCell ref="E7:K7"/>
    <mergeCell ref="E4:K4"/>
    <mergeCell ref="E6:K6"/>
    <mergeCell ref="A1:K1"/>
    <mergeCell ref="M7:N7"/>
    <mergeCell ref="M4:N4"/>
    <mergeCell ref="M6:N6"/>
    <mergeCell ref="A4:A7"/>
    <mergeCell ref="E5:K5"/>
    <mergeCell ref="B4:D5"/>
    <mergeCell ref="M5:N5"/>
    <mergeCell ref="M3:N3"/>
    <mergeCell ref="A2:K2"/>
  </mergeCells>
  <phoneticPr fontId="1" type="noConversion"/>
  <hyperlinks>
    <hyperlink ref="M4:N4" location="加保申請表!A1" display="加保申請" xr:uid="{00000000-0004-0000-0000-000000000000}"/>
    <hyperlink ref="M5:N7" location="系統操作!A1" display="系統操作" xr:uid="{00000000-0004-0000-0000-000001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W29"/>
  <sheetViews>
    <sheetView zoomScale="90" zoomScaleNormal="90" workbookViewId="0">
      <selection activeCell="X10" sqref="X10"/>
    </sheetView>
  </sheetViews>
  <sheetFormatPr defaultColWidth="8.875" defaultRowHeight="16.5" x14ac:dyDescent="0.25"/>
  <cols>
    <col min="1" max="16384" width="8.875" style="11"/>
  </cols>
  <sheetData>
    <row r="3" spans="2:23" ht="28.5" x14ac:dyDescent="0.25">
      <c r="B3" s="89" t="s">
        <v>257</v>
      </c>
      <c r="C3" s="88" t="s">
        <v>253</v>
      </c>
      <c r="T3" s="47"/>
      <c r="U3" s="44" t="s">
        <v>203</v>
      </c>
      <c r="V3" s="47"/>
      <c r="W3" s="47"/>
    </row>
    <row r="29" spans="1:16" ht="28.5" x14ac:dyDescent="0.25">
      <c r="A29" s="89" t="s">
        <v>258</v>
      </c>
      <c r="B29" s="88" t="s">
        <v>254</v>
      </c>
      <c r="O29" s="89" t="s">
        <v>259</v>
      </c>
      <c r="P29" s="88" t="s">
        <v>255</v>
      </c>
    </row>
  </sheetData>
  <phoneticPr fontId="1" type="noConversion"/>
  <hyperlinks>
    <hyperlink ref="U3" location="說明頁!A1" display="回到說明頁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28"/>
  <sheetViews>
    <sheetView tabSelected="1" zoomScaleNormal="100" workbookViewId="0">
      <pane ySplit="1" topLeftCell="A2" activePane="bottomLeft" state="frozen"/>
      <selection sqref="A1:K1"/>
      <selection pane="bottomLeft" activeCell="B26" sqref="B26:D26"/>
    </sheetView>
  </sheetViews>
  <sheetFormatPr defaultColWidth="6.75" defaultRowHeight="24.4" customHeight="1" x14ac:dyDescent="0.25"/>
  <cols>
    <col min="1" max="1" width="6.75" style="11"/>
    <col min="2" max="2" width="6.75" style="64"/>
    <col min="3" max="10" width="6.75" style="9"/>
    <col min="11" max="19" width="5.25" style="9" customWidth="1"/>
    <col min="20" max="16384" width="6.75" style="9"/>
  </cols>
  <sheetData>
    <row r="1" spans="1:28" ht="35.65" customHeight="1" x14ac:dyDescent="0.25">
      <c r="A1" s="106" t="s">
        <v>128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8" ht="23.85" customHeight="1" x14ac:dyDescent="0.25">
      <c r="B2" s="159" t="s">
        <v>215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U2" s="47" t="s">
        <v>261</v>
      </c>
      <c r="V2" s="47"/>
      <c r="W2" s="47"/>
      <c r="X2" s="47"/>
    </row>
    <row r="3" spans="1:28" ht="23.85" customHeight="1" x14ac:dyDescent="0.25">
      <c r="A3" s="9"/>
      <c r="B3" s="109" t="s">
        <v>57</v>
      </c>
      <c r="C3" s="127"/>
      <c r="D3" s="114" t="s">
        <v>206</v>
      </c>
      <c r="E3" s="114"/>
      <c r="F3" s="127" t="s">
        <v>125</v>
      </c>
      <c r="G3" s="127"/>
      <c r="H3" s="116" t="s">
        <v>208</v>
      </c>
      <c r="I3" s="116"/>
      <c r="J3" s="116"/>
      <c r="K3" s="116"/>
      <c r="L3" s="116"/>
      <c r="M3" s="116"/>
      <c r="N3" s="150"/>
      <c r="O3" s="150"/>
      <c r="P3" s="150"/>
      <c r="Q3" s="150"/>
      <c r="R3" s="150"/>
      <c r="S3" s="151"/>
      <c r="U3" s="47"/>
      <c r="V3" s="44" t="s">
        <v>204</v>
      </c>
      <c r="W3" s="47"/>
      <c r="X3" s="47"/>
    </row>
    <row r="4" spans="1:28" ht="23.85" customHeight="1" x14ac:dyDescent="0.25">
      <c r="A4" s="9"/>
      <c r="B4" s="111" t="s">
        <v>52</v>
      </c>
      <c r="C4" s="147"/>
      <c r="D4" s="146" t="s">
        <v>207</v>
      </c>
      <c r="E4" s="146"/>
      <c r="F4" s="147" t="s">
        <v>96</v>
      </c>
      <c r="G4" s="147"/>
      <c r="H4" s="154" t="s">
        <v>62</v>
      </c>
      <c r="I4" s="154"/>
      <c r="J4" s="154"/>
      <c r="K4" s="154"/>
      <c r="L4" s="154"/>
      <c r="M4" s="154"/>
      <c r="N4" s="152"/>
      <c r="O4" s="152"/>
      <c r="P4" s="152"/>
      <c r="Q4" s="152"/>
      <c r="R4" s="152"/>
      <c r="S4" s="153"/>
      <c r="U4" s="47"/>
      <c r="V4" s="47"/>
      <c r="W4" s="47"/>
      <c r="X4" s="47"/>
    </row>
    <row r="5" spans="1:28" ht="23.85" customHeight="1" x14ac:dyDescent="0.25">
      <c r="B5" s="160" t="s">
        <v>56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</row>
    <row r="6" spans="1:28" ht="23.85" customHeight="1" x14ac:dyDescent="0.25">
      <c r="A6" s="9"/>
      <c r="B6" s="109" t="s">
        <v>55</v>
      </c>
      <c r="C6" s="127"/>
      <c r="D6" s="114">
        <v>610101001</v>
      </c>
      <c r="E6" s="114"/>
      <c r="F6" s="114"/>
      <c r="G6" s="69" t="s">
        <v>4</v>
      </c>
      <c r="H6" s="70"/>
      <c r="I6" s="114" t="s">
        <v>205</v>
      </c>
      <c r="J6" s="114"/>
      <c r="K6" s="127" t="s">
        <v>9</v>
      </c>
      <c r="L6" s="127"/>
      <c r="M6" s="148" t="s">
        <v>198</v>
      </c>
      <c r="N6" s="148"/>
      <c r="O6" s="148"/>
      <c r="P6" s="148" t="s">
        <v>117</v>
      </c>
      <c r="Q6" s="148"/>
      <c r="R6" s="148"/>
      <c r="S6" s="149"/>
      <c r="T6" s="71" t="s">
        <v>196</v>
      </c>
    </row>
    <row r="7" spans="1:28" ht="23.85" customHeight="1" x14ac:dyDescent="0.25">
      <c r="B7" s="113" t="s">
        <v>82</v>
      </c>
      <c r="C7" s="95"/>
      <c r="D7" s="11" t="s">
        <v>83</v>
      </c>
      <c r="E7" s="72" t="s">
        <v>194</v>
      </c>
      <c r="F7" s="11" t="s">
        <v>43</v>
      </c>
      <c r="G7" s="72" t="s">
        <v>192</v>
      </c>
      <c r="H7" s="11" t="s">
        <v>84</v>
      </c>
      <c r="I7" s="72" t="s">
        <v>193</v>
      </c>
      <c r="J7" s="11" t="s">
        <v>13</v>
      </c>
      <c r="K7" s="95" t="s">
        <v>10</v>
      </c>
      <c r="L7" s="95"/>
      <c r="M7" s="142" t="s">
        <v>199</v>
      </c>
      <c r="N7" s="142"/>
      <c r="O7" s="142"/>
      <c r="P7" s="142"/>
      <c r="Q7" s="142"/>
      <c r="R7" s="142"/>
      <c r="S7" s="143"/>
      <c r="T7" s="71" t="s">
        <v>240</v>
      </c>
    </row>
    <row r="8" spans="1:28" ht="23.85" customHeight="1" x14ac:dyDescent="0.25">
      <c r="B8" s="113" t="s">
        <v>11</v>
      </c>
      <c r="C8" s="95"/>
      <c r="D8" s="142" t="s">
        <v>209</v>
      </c>
      <c r="E8" s="142"/>
      <c r="F8" s="142"/>
      <c r="G8" s="142"/>
      <c r="H8" s="11" t="s">
        <v>59</v>
      </c>
      <c r="I8" s="115" t="s">
        <v>265</v>
      </c>
      <c r="J8" s="115"/>
      <c r="K8" s="95" t="s">
        <v>85</v>
      </c>
      <c r="L8" s="95"/>
      <c r="M8" s="144" t="s">
        <v>260</v>
      </c>
      <c r="N8" s="144"/>
      <c r="O8" s="144"/>
      <c r="P8" s="144"/>
      <c r="Q8" s="144"/>
      <c r="R8" s="144"/>
      <c r="S8" s="145"/>
      <c r="T8" s="71" t="s">
        <v>227</v>
      </c>
    </row>
    <row r="9" spans="1:28" ht="23.85" customHeight="1" x14ac:dyDescent="0.25">
      <c r="B9" s="113" t="s">
        <v>1</v>
      </c>
      <c r="C9" s="95"/>
      <c r="D9" s="142" t="s">
        <v>143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3"/>
      <c r="T9" s="71"/>
      <c r="U9" s="86"/>
      <c r="V9" s="86"/>
      <c r="W9" s="86"/>
      <c r="X9" s="86"/>
      <c r="Y9" s="86"/>
      <c r="Z9" s="86"/>
      <c r="AA9" s="86"/>
      <c r="AB9" s="86"/>
    </row>
    <row r="10" spans="1:28" ht="23.85" customHeight="1" x14ac:dyDescent="0.25">
      <c r="B10" s="113" t="s">
        <v>89</v>
      </c>
      <c r="C10" s="95"/>
      <c r="D10" s="142" t="s">
        <v>200</v>
      </c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3"/>
      <c r="U10" s="86"/>
      <c r="V10" s="86"/>
      <c r="W10" s="86"/>
      <c r="X10" s="86"/>
      <c r="Y10" s="86"/>
      <c r="Z10" s="86"/>
      <c r="AA10" s="86"/>
      <c r="AB10" s="86"/>
    </row>
    <row r="11" spans="1:28" ht="23.85" customHeight="1" x14ac:dyDescent="0.25">
      <c r="B11" s="113" t="s">
        <v>88</v>
      </c>
      <c r="C11" s="95"/>
      <c r="D11" s="11" t="s">
        <v>93</v>
      </c>
      <c r="E11" s="115">
        <v>123</v>
      </c>
      <c r="F11" s="115"/>
      <c r="G11" s="11" t="s">
        <v>94</v>
      </c>
      <c r="H11" s="142" t="s">
        <v>127</v>
      </c>
      <c r="I11" s="142"/>
      <c r="J11" s="142"/>
      <c r="K11" s="92"/>
      <c r="L11" s="92"/>
      <c r="M11" s="92"/>
      <c r="N11" s="92"/>
      <c r="O11" s="92"/>
      <c r="P11" s="92"/>
      <c r="Q11" s="92"/>
      <c r="R11" s="92"/>
      <c r="S11" s="131"/>
    </row>
    <row r="12" spans="1:28" ht="23.85" customHeight="1" x14ac:dyDescent="0.25">
      <c r="B12" s="113"/>
      <c r="C12" s="95"/>
      <c r="D12" s="11" t="s">
        <v>95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70"/>
    </row>
    <row r="13" spans="1:28" ht="23.85" customHeight="1" x14ac:dyDescent="0.25">
      <c r="B13" s="109" t="s">
        <v>98</v>
      </c>
      <c r="C13" s="110"/>
      <c r="D13" s="155" t="s">
        <v>99</v>
      </c>
      <c r="E13" s="132"/>
      <c r="F13" s="132" t="s">
        <v>3</v>
      </c>
      <c r="G13" s="132"/>
      <c r="H13" s="132"/>
      <c r="I13" s="132"/>
      <c r="J13" s="74" t="s">
        <v>100</v>
      </c>
      <c r="K13" s="132" t="s">
        <v>101</v>
      </c>
      <c r="L13" s="132"/>
      <c r="M13" s="132"/>
      <c r="N13" s="132"/>
      <c r="O13" s="132"/>
      <c r="P13" s="132"/>
      <c r="Q13" s="132"/>
      <c r="R13" s="132"/>
      <c r="S13" s="133"/>
    </row>
    <row r="14" spans="1:28" ht="23.85" customHeight="1" x14ac:dyDescent="0.25">
      <c r="B14" s="111"/>
      <c r="C14" s="112"/>
      <c r="D14" s="166" t="s">
        <v>106</v>
      </c>
      <c r="E14" s="167"/>
      <c r="F14" s="156" t="s">
        <v>60</v>
      </c>
      <c r="G14" s="157"/>
      <c r="H14" s="157"/>
      <c r="I14" s="158"/>
      <c r="J14" s="75" t="s">
        <v>217</v>
      </c>
      <c r="K14" s="76">
        <v>113</v>
      </c>
      <c r="L14" s="77" t="s">
        <v>43</v>
      </c>
      <c r="M14" s="78">
        <v>1</v>
      </c>
      <c r="N14" s="77" t="s">
        <v>84</v>
      </c>
      <c r="O14" s="77" t="s">
        <v>105</v>
      </c>
      <c r="P14" s="168" t="s">
        <v>110</v>
      </c>
      <c r="Q14" s="168"/>
      <c r="R14" s="168"/>
      <c r="S14" s="169"/>
    </row>
    <row r="15" spans="1:28" ht="23.85" customHeight="1" x14ac:dyDescent="0.25">
      <c r="B15" s="109" t="s">
        <v>109</v>
      </c>
      <c r="C15" s="110"/>
      <c r="D15" s="155" t="s">
        <v>102</v>
      </c>
      <c r="E15" s="132"/>
      <c r="F15" s="132"/>
      <c r="G15" s="132"/>
      <c r="H15" s="132"/>
      <c r="I15" s="133"/>
      <c r="J15" s="79" t="s">
        <v>103</v>
      </c>
      <c r="K15" s="155" t="s">
        <v>104</v>
      </c>
      <c r="L15" s="132"/>
      <c r="M15" s="132"/>
      <c r="N15" s="132"/>
      <c r="O15" s="132"/>
      <c r="P15" s="132"/>
      <c r="Q15" s="132"/>
      <c r="R15" s="132"/>
      <c r="S15" s="133"/>
    </row>
    <row r="16" spans="1:28" ht="23.85" customHeight="1" x14ac:dyDescent="0.25">
      <c r="B16" s="111"/>
      <c r="C16" s="112"/>
      <c r="D16" s="163"/>
      <c r="E16" s="164"/>
      <c r="F16" s="164"/>
      <c r="G16" s="164"/>
      <c r="H16" s="164"/>
      <c r="I16" s="165"/>
      <c r="J16" s="80"/>
      <c r="K16" s="130"/>
      <c r="L16" s="128"/>
      <c r="M16" s="128"/>
      <c r="N16" s="128"/>
      <c r="O16" s="77" t="s">
        <v>105</v>
      </c>
      <c r="P16" s="128"/>
      <c r="Q16" s="128"/>
      <c r="R16" s="128"/>
      <c r="S16" s="129"/>
    </row>
    <row r="17" spans="1:20" ht="23.85" customHeight="1" x14ac:dyDescent="0.25">
      <c r="B17" s="119" t="s">
        <v>124</v>
      </c>
      <c r="C17" s="110"/>
      <c r="D17" s="130" t="s">
        <v>256</v>
      </c>
      <c r="E17" s="128"/>
      <c r="F17" s="128"/>
      <c r="G17" s="128" t="s">
        <v>201</v>
      </c>
      <c r="H17" s="128"/>
      <c r="I17" s="81" t="s">
        <v>115</v>
      </c>
      <c r="J17" s="140" t="s">
        <v>116</v>
      </c>
      <c r="K17" s="140"/>
      <c r="L17" s="138" t="s">
        <v>126</v>
      </c>
      <c r="M17" s="138"/>
      <c r="N17" s="138"/>
      <c r="O17" s="138"/>
      <c r="P17" s="138"/>
      <c r="Q17" s="138"/>
      <c r="R17" s="138"/>
      <c r="S17" s="139"/>
    </row>
    <row r="18" spans="1:20" ht="77.25" customHeight="1" x14ac:dyDescent="0.25">
      <c r="B18" s="120"/>
      <c r="C18" s="108"/>
      <c r="D18" s="124" t="s">
        <v>218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6"/>
    </row>
    <row r="19" spans="1:20" ht="23.85" customHeight="1" x14ac:dyDescent="0.25">
      <c r="B19" s="161" t="s">
        <v>239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2"/>
    </row>
    <row r="20" spans="1:20" ht="23.85" customHeight="1" x14ac:dyDescent="0.25">
      <c r="A20" s="9"/>
      <c r="B20" s="109" t="s">
        <v>2</v>
      </c>
      <c r="C20" s="127"/>
      <c r="D20" s="114">
        <v>30</v>
      </c>
      <c r="E20" s="114"/>
      <c r="F20" s="68" t="s">
        <v>114</v>
      </c>
      <c r="G20" s="141" t="s">
        <v>222</v>
      </c>
      <c r="H20" s="141"/>
      <c r="I20" s="141"/>
      <c r="J20" s="141"/>
      <c r="K20" s="127" t="s">
        <v>197</v>
      </c>
      <c r="L20" s="127"/>
      <c r="M20" s="127"/>
      <c r="N20" s="127"/>
      <c r="O20" s="127"/>
      <c r="P20" s="127"/>
      <c r="Q20" s="127"/>
      <c r="R20" s="127"/>
      <c r="S20" s="110"/>
    </row>
    <row r="21" spans="1:20" ht="23.85" customHeight="1" x14ac:dyDescent="0.25">
      <c r="B21" s="113" t="s">
        <v>97</v>
      </c>
      <c r="C21" s="95"/>
      <c r="D21" s="65" t="s">
        <v>45</v>
      </c>
      <c r="E21" s="73">
        <v>115</v>
      </c>
      <c r="F21" s="65" t="s">
        <v>43</v>
      </c>
      <c r="G21" s="73">
        <v>3</v>
      </c>
      <c r="H21" s="65" t="s">
        <v>12</v>
      </c>
      <c r="I21" s="73">
        <v>1</v>
      </c>
      <c r="J21" s="65" t="s">
        <v>13</v>
      </c>
      <c r="K21" s="95" t="s">
        <v>122</v>
      </c>
      <c r="L21" s="95" t="s">
        <v>112</v>
      </c>
      <c r="M21" s="95"/>
      <c r="N21" s="95" t="s">
        <v>119</v>
      </c>
      <c r="O21" s="95"/>
      <c r="P21" s="95" t="s">
        <v>120</v>
      </c>
      <c r="Q21" s="95"/>
      <c r="R21" s="95" t="s">
        <v>121</v>
      </c>
      <c r="S21" s="108"/>
      <c r="T21" s="71"/>
    </row>
    <row r="22" spans="1:20" ht="23.85" customHeight="1" x14ac:dyDescent="0.25">
      <c r="B22" s="113" t="s">
        <v>77</v>
      </c>
      <c r="C22" s="95"/>
      <c r="D22" s="65" t="s">
        <v>45</v>
      </c>
      <c r="E22" s="73">
        <v>115</v>
      </c>
      <c r="F22" s="65" t="s">
        <v>111</v>
      </c>
      <c r="G22" s="73">
        <v>3</v>
      </c>
      <c r="H22" s="65" t="s">
        <v>12</v>
      </c>
      <c r="I22" s="73">
        <v>31</v>
      </c>
      <c r="J22" s="65" t="s">
        <v>13</v>
      </c>
      <c r="K22" s="95"/>
      <c r="L22" s="104">
        <f>D20*196</f>
        <v>5880</v>
      </c>
      <c r="M22" s="104"/>
      <c r="N22" s="104">
        <f>IFERROR(LOOKUP(L22,級距表!A4:A15,級距表!D4:D15),0)</f>
        <v>1007</v>
      </c>
      <c r="O22" s="104"/>
      <c r="P22" s="104">
        <f>IFERROR(LOOKUP(L22,級距表!A4:A15,級距表!E4:E15),0)</f>
        <v>360</v>
      </c>
      <c r="Q22" s="104"/>
      <c r="R22" s="104">
        <f>ROUND(L22*0.0211,0)</f>
        <v>124</v>
      </c>
      <c r="S22" s="105"/>
    </row>
    <row r="23" spans="1:20" ht="23.85" customHeight="1" x14ac:dyDescent="0.25">
      <c r="B23" s="103" t="s">
        <v>58</v>
      </c>
      <c r="C23" s="93"/>
      <c r="D23" s="93"/>
      <c r="E23" s="93"/>
      <c r="F23" s="93"/>
      <c r="G23" s="107" t="s">
        <v>118</v>
      </c>
      <c r="H23" s="107"/>
      <c r="I23" s="92" t="str">
        <f>IF(G23="是",SUM(E25:F26)," ")</f>
        <v xml:space="preserve"> </v>
      </c>
      <c r="J23" s="92"/>
      <c r="K23" s="95" t="s">
        <v>123</v>
      </c>
      <c r="L23" s="95" t="s">
        <v>112</v>
      </c>
      <c r="M23" s="95"/>
      <c r="N23" s="95" t="s">
        <v>119</v>
      </c>
      <c r="O23" s="95"/>
      <c r="P23" s="95" t="s">
        <v>120</v>
      </c>
      <c r="Q23" s="95"/>
      <c r="R23" s="95" t="s">
        <v>121</v>
      </c>
      <c r="S23" s="108"/>
    </row>
    <row r="24" spans="1:20" ht="23.85" customHeight="1" x14ac:dyDescent="0.25">
      <c r="B24" s="121" t="str">
        <f>IF(G23="是","工讀單位","")</f>
        <v/>
      </c>
      <c r="C24" s="122"/>
      <c r="D24" s="122"/>
      <c r="E24" s="122" t="str">
        <f>IF(G23="是","每月工讀時數","")</f>
        <v/>
      </c>
      <c r="F24" s="122"/>
      <c r="G24" s="134" t="str">
        <f>IF(G23="否","",IF(I23&gt;80,"每月工讀時數超過80小時",""))</f>
        <v/>
      </c>
      <c r="H24" s="134"/>
      <c r="I24" s="134"/>
      <c r="J24" s="134"/>
      <c r="K24" s="95"/>
      <c r="L24" s="104">
        <f>($G$22-$G$21+1)*L22</f>
        <v>5880</v>
      </c>
      <c r="M24" s="104"/>
      <c r="N24" s="104">
        <f>($G$22-$G$21+1)*N22</f>
        <v>1007</v>
      </c>
      <c r="O24" s="104"/>
      <c r="P24" s="104">
        <f t="shared" ref="P24" si="0">($G$22-$G$21+1)*P22</f>
        <v>360</v>
      </c>
      <c r="Q24" s="104"/>
      <c r="R24" s="104">
        <f t="shared" ref="R24" si="1">($G$22-$G$21+1)*R22</f>
        <v>124</v>
      </c>
      <c r="S24" s="105"/>
    </row>
    <row r="25" spans="1:20" ht="23.85" customHeight="1" x14ac:dyDescent="0.25">
      <c r="B25" s="123" t="str">
        <f>IF(G23="是","例:教務處","")</f>
        <v/>
      </c>
      <c r="C25" s="107"/>
      <c r="D25" s="107"/>
      <c r="E25" s="107"/>
      <c r="F25" s="107"/>
      <c r="G25" s="134"/>
      <c r="H25" s="134"/>
      <c r="I25" s="134"/>
      <c r="J25" s="134"/>
      <c r="K25" s="11"/>
      <c r="P25" s="136">
        <f>L24+N24+P24+R24</f>
        <v>7371</v>
      </c>
      <c r="Q25" s="136"/>
      <c r="R25" s="136"/>
      <c r="S25" s="137"/>
    </row>
    <row r="26" spans="1:20" ht="23.85" customHeight="1" x14ac:dyDescent="0.25">
      <c r="B26" s="117"/>
      <c r="C26" s="118"/>
      <c r="D26" s="118"/>
      <c r="E26" s="118"/>
      <c r="F26" s="118"/>
      <c r="G26" s="135"/>
      <c r="H26" s="135"/>
      <c r="I26" s="135"/>
      <c r="J26" s="135"/>
      <c r="K26" s="82"/>
      <c r="L26" s="82"/>
      <c r="M26" s="82"/>
      <c r="N26" s="82"/>
      <c r="O26" s="82"/>
      <c r="P26" s="82"/>
      <c r="Q26" s="82"/>
      <c r="R26" s="82"/>
      <c r="S26" s="83"/>
    </row>
    <row r="27" spans="1:20" ht="42.6" customHeight="1" x14ac:dyDescent="0.25">
      <c r="B27" s="102" t="s">
        <v>214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spans="1:20" ht="24.4" customHeight="1" x14ac:dyDescent="0.25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</row>
  </sheetData>
  <sheetProtection algorithmName="SHA-512" hashValue="LY0X1PJzk3UxyIxSJCRzriZlKWLC77n1b5yLzQw1coGfA8krXA5SVovN2PfH1mqP3GuP8WBmsWI6uYBbLz5zPg==" saltValue="P0sl2+rTpMYm76UgPganrQ==" spinCount="100000" sheet="1" selectLockedCells="1"/>
  <dataConsolidate/>
  <mergeCells count="91">
    <mergeCell ref="B2:S2"/>
    <mergeCell ref="B5:S5"/>
    <mergeCell ref="B19:S19"/>
    <mergeCell ref="D16:I16"/>
    <mergeCell ref="D14:E14"/>
    <mergeCell ref="P14:S14"/>
    <mergeCell ref="B9:C9"/>
    <mergeCell ref="B8:C8"/>
    <mergeCell ref="D13:E13"/>
    <mergeCell ref="F13:I13"/>
    <mergeCell ref="D8:G8"/>
    <mergeCell ref="B13:C14"/>
    <mergeCell ref="B10:C10"/>
    <mergeCell ref="H11:J11"/>
    <mergeCell ref="E11:F11"/>
    <mergeCell ref="E12:S12"/>
    <mergeCell ref="D15:I15"/>
    <mergeCell ref="K8:L8"/>
    <mergeCell ref="F14:I14"/>
    <mergeCell ref="D10:S10"/>
    <mergeCell ref="D9:S9"/>
    <mergeCell ref="K15:S15"/>
    <mergeCell ref="M7:S7"/>
    <mergeCell ref="M8:S8"/>
    <mergeCell ref="D4:E4"/>
    <mergeCell ref="D3:E3"/>
    <mergeCell ref="B3:C3"/>
    <mergeCell ref="B4:C4"/>
    <mergeCell ref="F4:G4"/>
    <mergeCell ref="F3:G3"/>
    <mergeCell ref="B7:C7"/>
    <mergeCell ref="B6:C6"/>
    <mergeCell ref="K7:L7"/>
    <mergeCell ref="K6:L6"/>
    <mergeCell ref="M6:O6"/>
    <mergeCell ref="P6:S6"/>
    <mergeCell ref="N3:S4"/>
    <mergeCell ref="H4:M4"/>
    <mergeCell ref="B22:C22"/>
    <mergeCell ref="B21:C21"/>
    <mergeCell ref="B20:C20"/>
    <mergeCell ref="D20:E20"/>
    <mergeCell ref="D17:F17"/>
    <mergeCell ref="P16:S16"/>
    <mergeCell ref="K16:N16"/>
    <mergeCell ref="K11:S11"/>
    <mergeCell ref="K13:S13"/>
    <mergeCell ref="G24:J26"/>
    <mergeCell ref="P25:S25"/>
    <mergeCell ref="N24:O24"/>
    <mergeCell ref="P24:Q24"/>
    <mergeCell ref="R24:S24"/>
    <mergeCell ref="N23:O23"/>
    <mergeCell ref="P23:Q23"/>
    <mergeCell ref="P22:Q22"/>
    <mergeCell ref="L17:S17"/>
    <mergeCell ref="K21:K22"/>
    <mergeCell ref="J17:K17"/>
    <mergeCell ref="G20:J20"/>
    <mergeCell ref="H3:M3"/>
    <mergeCell ref="B26:D26"/>
    <mergeCell ref="E26:F26"/>
    <mergeCell ref="B17:C18"/>
    <mergeCell ref="B24:D24"/>
    <mergeCell ref="E24:F24"/>
    <mergeCell ref="I23:J23"/>
    <mergeCell ref="B25:D25"/>
    <mergeCell ref="E25:F25"/>
    <mergeCell ref="K23:K24"/>
    <mergeCell ref="L24:M24"/>
    <mergeCell ref="D18:S18"/>
    <mergeCell ref="K20:S20"/>
    <mergeCell ref="P21:Q21"/>
    <mergeCell ref="R21:S21"/>
    <mergeCell ref="G17:H17"/>
    <mergeCell ref="B27:S27"/>
    <mergeCell ref="B23:F23"/>
    <mergeCell ref="R22:S22"/>
    <mergeCell ref="L23:M23"/>
    <mergeCell ref="A1:S1"/>
    <mergeCell ref="G23:H23"/>
    <mergeCell ref="L21:M21"/>
    <mergeCell ref="N21:O21"/>
    <mergeCell ref="L22:M22"/>
    <mergeCell ref="N22:O22"/>
    <mergeCell ref="R23:S23"/>
    <mergeCell ref="B15:C16"/>
    <mergeCell ref="B11:C12"/>
    <mergeCell ref="I6:J6"/>
    <mergeCell ref="D6:F6"/>
    <mergeCell ref="I8:J8"/>
  </mergeCells>
  <phoneticPr fontId="1" type="noConversion"/>
  <dataValidations count="2">
    <dataValidation type="whole" allowBlank="1" showInputMessage="1" showErrorMessage="1" sqref="G21" xr:uid="{00000000-0002-0000-0200-000000000000}">
      <formula1>1</formula1>
      <formula2>12</formula2>
    </dataValidation>
    <dataValidation allowBlank="1" showInputMessage="1" sqref="D10:S10" xr:uid="{00000000-0002-0000-0200-000001000000}"/>
  </dataValidations>
  <hyperlinks>
    <hyperlink ref="V3" location="說明頁!A1" display="回到說明頁" xr:uid="{00000000-0004-0000-0200-000000000000}"/>
  </hyperlinks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D91F5C-8176-48F2-B1E0-FE21D15D43A1}">
            <x14:iconSet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Icon iconSet="3TrafficLights1" iconId="0"/>
              <x14:cfIcon iconSet="NoIcons" iconId="0"/>
              <x14:cfIcon iconSet="3Symbols" iconId="0"/>
            </x14:iconSet>
          </x14:cfRule>
          <xm:sqref>D20:E20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00000000-0002-0000-0200-000002000000}">
          <x14:formula1>
            <xm:f>資料驗證!$A$2:$A$12</xm:f>
          </x14:formula1>
          <xm:sqref>F14:I14 H4</xm:sqref>
        </x14:dataValidation>
        <x14:dataValidation type="list" allowBlank="1" showInputMessage="1" showErrorMessage="1" xr:uid="{00000000-0002-0000-0200-000003000000}">
          <x14:formula1>
            <xm:f>資料驗證!$J$2:$J$4</xm:f>
          </x14:formula1>
          <xm:sqref>J14</xm:sqref>
        </x14:dataValidation>
        <x14:dataValidation type="list" allowBlank="1" showInputMessage="1" showErrorMessage="1" xr:uid="{00000000-0002-0000-0200-000004000000}">
          <x14:formula1>
            <xm:f>資料驗證!$H$2:$H$4</xm:f>
          </x14:formula1>
          <xm:sqref>D17:F17</xm:sqref>
        </x14:dataValidation>
        <x14:dataValidation type="list" allowBlank="1" showInputMessage="1" xr:uid="{00000000-0002-0000-0200-000005000000}">
          <x14:formula1>
            <xm:f>資料驗證!$E$2:$E$9</xm:f>
          </x14:formula1>
          <xm:sqref>I21</xm:sqref>
        </x14:dataValidation>
        <x14:dataValidation type="list" allowBlank="1" showInputMessage="1" xr:uid="{00000000-0002-0000-0200-000006000000}">
          <x14:formula1>
            <xm:f>資料驗證!$F$2:$F$5</xm:f>
          </x14:formula1>
          <xm:sqref>I22</xm:sqref>
        </x14:dataValidation>
        <x14:dataValidation type="list" allowBlank="1" showInputMessage="1" showErrorMessage="1" xr:uid="{00000000-0002-0000-0200-000007000000}">
          <x14:formula1>
            <xm:f>資料驗證!$I$2:$I$4</xm:f>
          </x14:formula1>
          <xm:sqref>P6:S6</xm:sqref>
        </x14:dataValidation>
        <x14:dataValidation type="list" allowBlank="1" showInputMessage="1" showErrorMessage="1" xr:uid="{00000000-0002-0000-0200-000008000000}">
          <x14:formula1>
            <xm:f>資料驗證!$G$2:$G$3</xm:f>
          </x14:formula1>
          <xm:sqref>G23:H23</xm:sqref>
        </x14:dataValidation>
        <x14:dataValidation type="list" allowBlank="1" showInputMessage="1" showErrorMessage="1" xr:uid="{00000000-0002-0000-0200-000009000000}">
          <x14:formula1>
            <xm:f>資料驗證!$B$2:$B$3</xm:f>
          </x14:formula1>
          <xm:sqref>I8:J8</xm:sqref>
        </x14:dataValidation>
        <x14:dataValidation type="list" allowBlank="1" showInputMessage="1" showErrorMessage="1" xr:uid="{00000000-0002-0000-0200-00000A000000}">
          <x14:formula1>
            <xm:f>資料驗證!$C$2:$C$7</xm:f>
          </x14:formula1>
          <xm:sqref>M8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S28"/>
  <sheetViews>
    <sheetView view="pageBreakPreview" zoomScaleNormal="55" zoomScaleSheetLayoutView="100" workbookViewId="0">
      <selection activeCell="A21" sqref="A21:E21"/>
    </sheetView>
  </sheetViews>
  <sheetFormatPr defaultColWidth="8.625" defaultRowHeight="16.5" x14ac:dyDescent="0.25"/>
  <cols>
    <col min="1" max="1" width="16.5" style="5" customWidth="1"/>
    <col min="2" max="2" width="7.125" style="5" customWidth="1"/>
    <col min="3" max="3" width="8.5" style="5" customWidth="1"/>
    <col min="4" max="4" width="7.125" style="5" customWidth="1"/>
    <col min="5" max="5" width="8.125" style="5" customWidth="1"/>
    <col min="6" max="7" width="8.625" style="5"/>
    <col min="8" max="8" width="8.625" style="5" customWidth="1"/>
    <col min="9" max="9" width="20.625" style="5" customWidth="1"/>
    <col min="10" max="11" width="8.625" style="5"/>
    <col min="12" max="12" width="8.625" style="5" customWidth="1"/>
    <col min="13" max="13" width="8.625" style="5"/>
    <col min="14" max="14" width="8.625" style="5" customWidth="1"/>
    <col min="15" max="16384" width="8.625" style="5"/>
  </cols>
  <sheetData>
    <row r="1" spans="1:19" ht="43.15" customHeight="1" x14ac:dyDescent="0.25">
      <c r="A1" s="186" t="s">
        <v>32</v>
      </c>
      <c r="B1" s="186"/>
      <c r="C1" s="186"/>
      <c r="D1" s="186"/>
      <c r="E1" s="186"/>
      <c r="F1" s="186"/>
      <c r="G1" s="186"/>
      <c r="H1" s="186"/>
      <c r="I1" s="186"/>
      <c r="M1" s="44" t="s">
        <v>204</v>
      </c>
    </row>
    <row r="2" spans="1:19" ht="23.25" customHeight="1" x14ac:dyDescent="0.25">
      <c r="A2" s="33" t="s">
        <v>31</v>
      </c>
      <c r="B2" s="187" t="str">
        <f>加保申請表!H4</f>
        <v>電機工程學系(所)</v>
      </c>
      <c r="C2" s="187"/>
      <c r="D2" s="187"/>
      <c r="E2" s="187"/>
      <c r="F2" s="187"/>
      <c r="G2" s="187"/>
      <c r="H2" s="187"/>
      <c r="I2" s="187"/>
      <c r="K2" s="171" t="s">
        <v>220</v>
      </c>
      <c r="L2" s="171"/>
      <c r="M2" s="171"/>
      <c r="N2" s="171"/>
      <c r="O2" s="171"/>
    </row>
    <row r="3" spans="1:19" ht="23.25" customHeight="1" x14ac:dyDescent="0.25">
      <c r="A3" s="33" t="s">
        <v>0</v>
      </c>
      <c r="B3" s="188" t="str">
        <f>加保申請表!I6</f>
        <v>王小明</v>
      </c>
      <c r="C3" s="188"/>
      <c r="D3" s="188"/>
      <c r="E3" s="189" t="s">
        <v>33</v>
      </c>
      <c r="F3" s="189"/>
      <c r="G3" s="190" t="str">
        <f>加保申請表!D8</f>
        <v>A01234564645</v>
      </c>
      <c r="H3" s="189"/>
      <c r="I3" s="189"/>
      <c r="K3" s="171"/>
      <c r="L3" s="171"/>
      <c r="M3" s="171"/>
      <c r="N3" s="171"/>
      <c r="O3" s="171"/>
    </row>
    <row r="4" spans="1:19" ht="23.25" customHeight="1" x14ac:dyDescent="0.25">
      <c r="A4" s="34" t="s">
        <v>30</v>
      </c>
      <c r="B4" s="35" t="s">
        <v>45</v>
      </c>
      <c r="C4" s="36" t="str">
        <f>加保申請表!E7</f>
        <v>90</v>
      </c>
      <c r="D4" s="37" t="s">
        <v>43</v>
      </c>
      <c r="E4" s="36" t="str">
        <f>加保申請表!G7</f>
        <v>1</v>
      </c>
      <c r="F4" s="37" t="s">
        <v>12</v>
      </c>
      <c r="G4" s="36" t="str">
        <f>加保申請表!I7</f>
        <v>1</v>
      </c>
      <c r="H4" s="37" t="s">
        <v>44</v>
      </c>
      <c r="I4" s="38"/>
      <c r="J4" s="46"/>
      <c r="K4" s="171"/>
      <c r="L4" s="171"/>
      <c r="M4" s="171"/>
      <c r="N4" s="171"/>
      <c r="O4" s="171"/>
    </row>
    <row r="5" spans="1:19" ht="23.25" customHeight="1" x14ac:dyDescent="0.25">
      <c r="A5" s="33" t="s">
        <v>29</v>
      </c>
      <c r="B5" s="181" t="str">
        <f>加保申請表!M8</f>
        <v>一般生</v>
      </c>
      <c r="C5" s="181"/>
      <c r="D5" s="181"/>
      <c r="E5" s="181"/>
      <c r="F5" s="181"/>
      <c r="G5" s="181"/>
      <c r="H5" s="181"/>
      <c r="I5" s="181"/>
      <c r="J5" s="46"/>
      <c r="L5" s="46"/>
      <c r="M5" s="46"/>
    </row>
    <row r="6" spans="1:19" ht="23.25" customHeight="1" x14ac:dyDescent="0.25">
      <c r="A6" s="33" t="s">
        <v>28</v>
      </c>
      <c r="B6" s="174" t="str">
        <f>加保申請表!M7</f>
        <v>0900-000-000</v>
      </c>
      <c r="C6" s="174"/>
      <c r="D6" s="174"/>
      <c r="E6" s="182" t="s">
        <v>34</v>
      </c>
      <c r="F6" s="182"/>
      <c r="G6" s="183" t="str">
        <f>加保申請表!M7</f>
        <v>0900-000-000</v>
      </c>
      <c r="H6" s="184"/>
      <c r="I6" s="184"/>
    </row>
    <row r="7" spans="1:19" ht="23.25" customHeight="1" x14ac:dyDescent="0.25">
      <c r="A7" s="33" t="s">
        <v>27</v>
      </c>
      <c r="B7" s="189" t="str">
        <f>加保申請表!D21&amp;加保申請表!E21&amp;加保申請表!F21&amp;加保申請表!G21&amp;加保申請表!H21&amp;加保申請表!I21&amp;加保申請表!J21&amp;"~"&amp;加保申請表!E22&amp;加保申請表!F22&amp;加保申請表!G22&amp;加保申請表!H22&amp;加保申請表!I22&amp;加保申請表!J22</f>
        <v>民國115年3月1日~115年3月31日</v>
      </c>
      <c r="C7" s="189"/>
      <c r="D7" s="189"/>
      <c r="E7" s="189"/>
      <c r="F7" s="189"/>
      <c r="G7" s="189"/>
      <c r="H7" s="189"/>
      <c r="I7" s="189"/>
    </row>
    <row r="8" spans="1:19" ht="23.25" customHeight="1" x14ac:dyDescent="0.25">
      <c r="A8" s="34" t="s">
        <v>26</v>
      </c>
      <c r="B8" s="195" t="s">
        <v>246</v>
      </c>
      <c r="C8" s="196"/>
      <c r="D8" s="196"/>
      <c r="E8" s="37">
        <f>加保申請表!L24</f>
        <v>5880</v>
      </c>
      <c r="F8" s="37" t="s">
        <v>46</v>
      </c>
      <c r="G8" s="197"/>
      <c r="H8" s="197"/>
      <c r="I8" s="198"/>
    </row>
    <row r="9" spans="1:19" ht="23.25" customHeight="1" x14ac:dyDescent="0.25">
      <c r="A9" s="33" t="s">
        <v>25</v>
      </c>
      <c r="B9" s="191" t="str">
        <f>加保申請表!D9</f>
        <v>台北市中山區中山北路</v>
      </c>
      <c r="C9" s="192"/>
      <c r="D9" s="192"/>
      <c r="E9" s="192"/>
      <c r="F9" s="192"/>
      <c r="G9" s="192"/>
      <c r="H9" s="192"/>
      <c r="I9" s="193"/>
      <c r="K9" s="8"/>
    </row>
    <row r="10" spans="1:19" ht="23.25" customHeight="1" x14ac:dyDescent="0.25">
      <c r="A10" s="33" t="s">
        <v>24</v>
      </c>
      <c r="B10" s="185" t="str">
        <f>加保申請表!D10</f>
        <v>同上或自行填入</v>
      </c>
      <c r="C10" s="178"/>
      <c r="D10" s="178"/>
      <c r="E10" s="178"/>
      <c r="F10" s="178"/>
      <c r="G10" s="178"/>
      <c r="H10" s="178"/>
      <c r="I10" s="179"/>
      <c r="K10" s="8"/>
      <c r="L10" s="7"/>
      <c r="M10" s="7"/>
      <c r="N10" s="7"/>
      <c r="O10" s="7"/>
      <c r="P10" s="7"/>
      <c r="Q10" s="7"/>
      <c r="R10" s="7"/>
      <c r="S10" s="7"/>
    </row>
    <row r="11" spans="1:19" ht="22.5" customHeight="1" x14ac:dyDescent="0.25">
      <c r="A11" s="182" t="s">
        <v>23</v>
      </c>
      <c r="B11" s="33" t="s">
        <v>0</v>
      </c>
      <c r="C11" s="173">
        <f>加保申請表!E11</f>
        <v>123</v>
      </c>
      <c r="D11" s="173"/>
      <c r="E11" s="173"/>
      <c r="F11" s="173"/>
      <c r="G11" s="173"/>
      <c r="H11" s="33" t="s">
        <v>35</v>
      </c>
      <c r="I11" s="39" t="str">
        <f>加保申請表!H11</f>
        <v>0900-000-000</v>
      </c>
      <c r="K11" s="8"/>
    </row>
    <row r="12" spans="1:19" ht="32.85" customHeight="1" x14ac:dyDescent="0.25">
      <c r="A12" s="182"/>
      <c r="B12" s="33" t="s">
        <v>36</v>
      </c>
      <c r="C12" s="173" t="str">
        <f>IF(加保申請表!E12=0,"",加保申請表!E12)</f>
        <v/>
      </c>
      <c r="D12" s="173"/>
      <c r="E12" s="173"/>
      <c r="F12" s="173"/>
      <c r="G12" s="173"/>
      <c r="H12" s="173"/>
      <c r="I12" s="173"/>
    </row>
    <row r="13" spans="1:19" ht="25.35" customHeight="1" x14ac:dyDescent="0.25">
      <c r="A13" s="174" t="s">
        <v>22</v>
      </c>
      <c r="B13" s="177" t="s">
        <v>37</v>
      </c>
      <c r="C13" s="179"/>
      <c r="D13" s="177" t="s">
        <v>17</v>
      </c>
      <c r="E13" s="178"/>
      <c r="F13" s="178"/>
      <c r="G13" s="179"/>
      <c r="H13" s="40" t="s">
        <v>38</v>
      </c>
      <c r="I13" s="40" t="s">
        <v>39</v>
      </c>
      <c r="K13" s="8"/>
    </row>
    <row r="14" spans="1:19" ht="25.35" customHeight="1" x14ac:dyDescent="0.25">
      <c r="A14" s="174"/>
      <c r="B14" s="177" t="str">
        <f>加保申請表!D14</f>
        <v>大同大學</v>
      </c>
      <c r="C14" s="179"/>
      <c r="D14" s="177" t="str">
        <f>加保申請表!F14</f>
        <v>機械與材料工程學系(所)</v>
      </c>
      <c r="E14" s="178"/>
      <c r="F14" s="178"/>
      <c r="G14" s="179"/>
      <c r="H14" s="41" t="str">
        <f>加保申請表!J14</f>
        <v>學士</v>
      </c>
      <c r="I14" s="41" t="str">
        <f>加保申請表!K14&amp;加保申請表!L14&amp;加保申請表!M14&amp;加保申請表!N14&amp;加保申請表!O14&amp;加保申請表!P14</f>
        <v>113年1月~迄今</v>
      </c>
      <c r="K14" s="8"/>
    </row>
    <row r="15" spans="1:19" ht="25.35" customHeight="1" x14ac:dyDescent="0.25">
      <c r="A15" s="174"/>
      <c r="B15" s="177"/>
      <c r="C15" s="179"/>
      <c r="D15" s="177"/>
      <c r="E15" s="178"/>
      <c r="F15" s="178"/>
      <c r="G15" s="179"/>
      <c r="H15" s="41"/>
      <c r="I15" s="41"/>
    </row>
    <row r="16" spans="1:19" ht="25.35" customHeight="1" x14ac:dyDescent="0.25">
      <c r="A16" s="174" t="s">
        <v>21</v>
      </c>
      <c r="B16" s="174" t="s">
        <v>40</v>
      </c>
      <c r="C16" s="174"/>
      <c r="D16" s="174"/>
      <c r="E16" s="174"/>
      <c r="F16" s="174"/>
      <c r="G16" s="174"/>
      <c r="H16" s="40" t="s">
        <v>41</v>
      </c>
      <c r="I16" s="40" t="s">
        <v>42</v>
      </c>
    </row>
    <row r="17" spans="1:19" ht="25.35" customHeight="1" x14ac:dyDescent="0.25">
      <c r="A17" s="174"/>
      <c r="B17" s="173" t="str">
        <f>IF(加保申請表!D16=0,"",加保申請表!D16)</f>
        <v/>
      </c>
      <c r="C17" s="173"/>
      <c r="D17" s="173"/>
      <c r="E17" s="173"/>
      <c r="F17" s="173"/>
      <c r="G17" s="173"/>
      <c r="H17" s="41" t="str">
        <f>IF(加保申請表!J16=0,"",加保申請表!J16)</f>
        <v/>
      </c>
      <c r="I17" s="41" t="str">
        <f>加保申請表!K16&amp;加保申請表!O16&amp;加保申請表!P16</f>
        <v>~</v>
      </c>
    </row>
    <row r="18" spans="1:19" ht="23.25" customHeight="1" x14ac:dyDescent="0.25">
      <c r="A18" s="40" t="s">
        <v>20</v>
      </c>
      <c r="B18" s="174"/>
      <c r="C18" s="174"/>
      <c r="D18" s="174"/>
      <c r="E18" s="174"/>
      <c r="F18" s="174"/>
      <c r="G18" s="174"/>
      <c r="H18" s="174"/>
      <c r="I18" s="174"/>
    </row>
    <row r="19" spans="1:19" ht="23.25" customHeight="1" x14ac:dyDescent="0.25">
      <c r="A19" s="40" t="s">
        <v>19</v>
      </c>
      <c r="B19" s="174"/>
      <c r="C19" s="174"/>
      <c r="D19" s="174"/>
      <c r="E19" s="174"/>
      <c r="F19" s="174"/>
      <c r="G19" s="174"/>
      <c r="H19" s="174"/>
      <c r="I19" s="174"/>
    </row>
    <row r="20" spans="1:19" ht="35.25" customHeight="1" x14ac:dyDescent="0.25">
      <c r="A20" s="40" t="s">
        <v>18</v>
      </c>
      <c r="B20" s="172" t="str">
        <f>加保申請表!D17&amp;加保申請表!G17&amp;加保申請表!I17&amp;加保申請表!J17&amp;加保申請表!L17</f>
        <v>華南商業銀行(008)圓山分行，帳號：123456789</v>
      </c>
      <c r="C20" s="172"/>
      <c r="D20" s="172"/>
      <c r="E20" s="172"/>
      <c r="F20" s="172"/>
      <c r="G20" s="172"/>
      <c r="H20" s="172"/>
      <c r="I20" s="172"/>
    </row>
    <row r="21" spans="1:19" ht="182.65" customHeight="1" x14ac:dyDescent="0.25">
      <c r="A21" s="194" t="s">
        <v>195</v>
      </c>
      <c r="B21" s="194"/>
      <c r="C21" s="194"/>
      <c r="D21" s="194"/>
      <c r="E21" s="194"/>
      <c r="F21" s="194" t="s">
        <v>47</v>
      </c>
      <c r="G21" s="194"/>
      <c r="H21" s="194"/>
      <c r="I21" s="194"/>
      <c r="J21" s="67"/>
      <c r="K21" s="180" t="s">
        <v>219</v>
      </c>
      <c r="L21" s="180"/>
      <c r="M21" s="180"/>
      <c r="N21" s="180"/>
      <c r="O21" s="180"/>
    </row>
    <row r="22" spans="1:19" ht="16.149999999999999" customHeight="1" x14ac:dyDescent="0.25">
      <c r="K22" s="176"/>
      <c r="L22" s="176"/>
      <c r="M22" s="176"/>
      <c r="N22" s="176"/>
      <c r="O22" s="176"/>
      <c r="P22" s="176"/>
      <c r="Q22" s="176"/>
      <c r="R22" s="176"/>
      <c r="S22" s="176"/>
    </row>
    <row r="23" spans="1:19" ht="16.149999999999999" customHeight="1" x14ac:dyDescent="0.25">
      <c r="K23" s="176"/>
      <c r="L23" s="176"/>
      <c r="M23" s="176"/>
      <c r="N23" s="176"/>
      <c r="O23" s="176"/>
      <c r="P23" s="176"/>
      <c r="Q23" s="176"/>
      <c r="R23" s="176"/>
      <c r="S23" s="176"/>
    </row>
    <row r="24" spans="1:19" x14ac:dyDescent="0.25">
      <c r="A24" s="6" t="s">
        <v>51</v>
      </c>
      <c r="K24" s="176"/>
      <c r="L24" s="176"/>
      <c r="M24" s="176"/>
      <c r="N24" s="176"/>
      <c r="O24" s="176"/>
      <c r="P24" s="176"/>
      <c r="Q24" s="176"/>
      <c r="R24" s="176"/>
      <c r="S24" s="176"/>
    </row>
    <row r="25" spans="1:19" x14ac:dyDescent="0.25">
      <c r="K25" s="175"/>
      <c r="L25" s="175"/>
      <c r="M25" s="175"/>
      <c r="N25" s="175"/>
      <c r="O25" s="175"/>
      <c r="P25" s="175"/>
      <c r="Q25" s="175"/>
      <c r="R25" s="175"/>
      <c r="S25" s="175"/>
    </row>
    <row r="26" spans="1:19" x14ac:dyDescent="0.25">
      <c r="K26" s="175"/>
      <c r="L26" s="175"/>
      <c r="M26" s="175"/>
      <c r="N26" s="175"/>
      <c r="O26" s="175"/>
      <c r="P26" s="175"/>
      <c r="Q26" s="175"/>
      <c r="R26" s="175"/>
      <c r="S26" s="175"/>
    </row>
    <row r="27" spans="1:19" ht="16.149999999999999" customHeight="1" x14ac:dyDescent="0.25">
      <c r="K27" s="175"/>
      <c r="L27" s="175"/>
      <c r="M27" s="175"/>
      <c r="N27" s="175"/>
      <c r="O27" s="175"/>
      <c r="P27" s="175"/>
      <c r="Q27" s="175"/>
      <c r="R27" s="175"/>
      <c r="S27" s="175"/>
    </row>
    <row r="28" spans="1:19" ht="16.149999999999999" customHeight="1" x14ac:dyDescent="0.25">
      <c r="K28" s="175"/>
      <c r="L28" s="175"/>
      <c r="M28" s="175"/>
      <c r="N28" s="175"/>
      <c r="O28" s="175"/>
      <c r="P28" s="175"/>
      <c r="Q28" s="175"/>
      <c r="R28" s="175"/>
      <c r="S28" s="175"/>
    </row>
  </sheetData>
  <sheetProtection algorithmName="SHA-512" hashValue="RN3TM4PBMEKD+OaXhQy4jLeOHXdNhn2Xr7wnbA7G9Iw/R9YYWphp9McLX1db2Wh3Z7i8fbW9+B2/p27wxI7vlA==" saltValue="EHsdaAL/b/Tyf0ptQZFOSg==" spinCount="100000" sheet="1" selectLockedCells="1"/>
  <mergeCells count="36">
    <mergeCell ref="B9:I9"/>
    <mergeCell ref="A21:E21"/>
    <mergeCell ref="F21:I21"/>
    <mergeCell ref="B7:I7"/>
    <mergeCell ref="C11:G11"/>
    <mergeCell ref="A16:A17"/>
    <mergeCell ref="A11:A12"/>
    <mergeCell ref="A13:A15"/>
    <mergeCell ref="B17:G17"/>
    <mergeCell ref="B8:D8"/>
    <mergeCell ref="G8:I8"/>
    <mergeCell ref="B15:C15"/>
    <mergeCell ref="B14:C14"/>
    <mergeCell ref="D13:G13"/>
    <mergeCell ref="B13:C13"/>
    <mergeCell ref="A1:I1"/>
    <mergeCell ref="B2:I2"/>
    <mergeCell ref="B3:D3"/>
    <mergeCell ref="E3:F3"/>
    <mergeCell ref="G3:I3"/>
    <mergeCell ref="K2:O4"/>
    <mergeCell ref="B20:I20"/>
    <mergeCell ref="C12:I12"/>
    <mergeCell ref="B16:G16"/>
    <mergeCell ref="K25:S28"/>
    <mergeCell ref="K22:S24"/>
    <mergeCell ref="D15:G15"/>
    <mergeCell ref="D14:G14"/>
    <mergeCell ref="B18:I18"/>
    <mergeCell ref="B19:I19"/>
    <mergeCell ref="K21:O21"/>
    <mergeCell ref="B5:I5"/>
    <mergeCell ref="B6:D6"/>
    <mergeCell ref="E6:F6"/>
    <mergeCell ref="G6:I6"/>
    <mergeCell ref="B10:I10"/>
  </mergeCells>
  <phoneticPr fontId="1" type="noConversion"/>
  <dataValidations count="2">
    <dataValidation allowBlank="1" showInputMessage="1" sqref="B5:I5" xr:uid="{00000000-0002-0000-0300-000000000000}"/>
    <dataValidation type="list" allowBlank="1" showInputMessage="1" showErrorMessage="1" sqref="H15" xr:uid="{00000000-0002-0000-0300-000001000000}">
      <formula1>#REF!</formula1>
    </dataValidation>
  </dataValidations>
  <hyperlinks>
    <hyperlink ref="M1" location="說明頁!A1" display="回到說明頁" xr:uid="{00000000-0004-0000-0300-000000000000}"/>
  </hyperlinks>
  <pageMargins left="0.74803149606299213" right="0.74803149606299213" top="0.78740157480314965" bottom="0.78740157480314965" header="0" footer="0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Z1000"/>
  <sheetViews>
    <sheetView view="pageBreakPreview" zoomScaleNormal="85" zoomScaleSheetLayoutView="100" workbookViewId="0">
      <selection activeCell="N6" sqref="N6:N30"/>
    </sheetView>
  </sheetViews>
  <sheetFormatPr defaultColWidth="12.375" defaultRowHeight="15" customHeight="1" x14ac:dyDescent="0.25"/>
  <cols>
    <col min="1" max="4" width="4.5" style="15" customWidth="1"/>
    <col min="5" max="5" width="8.875" style="15" customWidth="1"/>
    <col min="6" max="6" width="7.125" style="15" customWidth="1"/>
    <col min="7" max="7" width="14.625" style="15" customWidth="1"/>
    <col min="8" max="10" width="5.5" style="15" customWidth="1"/>
    <col min="11" max="11" width="8.25" style="15" customWidth="1"/>
    <col min="12" max="13" width="5.5" style="15" customWidth="1"/>
    <col min="14" max="14" width="16.5" style="15" customWidth="1"/>
    <col min="15" max="15" width="4.5" style="55" customWidth="1"/>
    <col min="16" max="16" width="6.5" style="54" customWidth="1"/>
    <col min="17" max="17" width="8.75" style="54" customWidth="1"/>
    <col min="18" max="22" width="8.75" style="16" customWidth="1"/>
    <col min="23" max="26" width="8.75" style="15" customWidth="1"/>
    <col min="27" max="16384" width="12.375" style="15"/>
  </cols>
  <sheetData>
    <row r="1" spans="1:26" ht="33.950000000000003" customHeight="1" thickBot="1" x14ac:dyDescent="0.3">
      <c r="A1" s="199" t="s">
        <v>245</v>
      </c>
      <c r="B1" s="199"/>
      <c r="C1" s="199"/>
      <c r="D1" s="199"/>
      <c r="E1" s="199"/>
      <c r="F1" s="199"/>
      <c r="G1" s="199"/>
      <c r="H1" s="32">
        <v>3</v>
      </c>
      <c r="I1" s="200" t="s">
        <v>168</v>
      </c>
      <c r="J1" s="200"/>
      <c r="K1" s="200"/>
      <c r="L1" s="200"/>
      <c r="M1" s="200"/>
      <c r="N1" s="200"/>
      <c r="Q1" s="44" t="s">
        <v>203</v>
      </c>
      <c r="T1" s="45"/>
      <c r="V1" s="45"/>
    </row>
    <row r="2" spans="1:26" ht="25.5" customHeight="1" x14ac:dyDescent="0.25">
      <c r="A2" s="230" t="s">
        <v>144</v>
      </c>
      <c r="B2" s="228"/>
      <c r="C2" s="229"/>
      <c r="D2" s="231" t="s">
        <v>145</v>
      </c>
      <c r="E2" s="229"/>
      <c r="F2" s="17" t="s">
        <v>146</v>
      </c>
      <c r="G2" s="17" t="s">
        <v>147</v>
      </c>
      <c r="H2" s="231" t="s">
        <v>148</v>
      </c>
      <c r="I2" s="228"/>
      <c r="J2" s="229"/>
      <c r="K2" s="231" t="s">
        <v>149</v>
      </c>
      <c r="L2" s="228"/>
      <c r="M2" s="229"/>
      <c r="N2" s="18" t="s">
        <v>150</v>
      </c>
      <c r="W2" s="19"/>
      <c r="X2" s="19"/>
      <c r="Y2" s="19"/>
      <c r="Z2" s="19"/>
    </row>
    <row r="3" spans="1:26" ht="25.5" customHeight="1" thickBot="1" x14ac:dyDescent="0.3">
      <c r="A3" s="232">
        <f>加保申請表!D6</f>
        <v>610101001</v>
      </c>
      <c r="B3" s="233"/>
      <c r="C3" s="234"/>
      <c r="D3" s="235" t="str">
        <f>加保申請表!F14</f>
        <v>機械與材料工程學系(所)</v>
      </c>
      <c r="E3" s="236"/>
      <c r="F3" s="20"/>
      <c r="G3" s="21" t="str">
        <f>加保申請表!I6</f>
        <v>王小明</v>
      </c>
      <c r="H3" s="237"/>
      <c r="I3" s="233"/>
      <c r="J3" s="234"/>
      <c r="K3" s="237"/>
      <c r="L3" s="233"/>
      <c r="M3" s="234"/>
      <c r="N3" s="22"/>
      <c r="P3" s="54" t="s">
        <v>169</v>
      </c>
      <c r="Q3" s="54" t="s">
        <v>170</v>
      </c>
      <c r="W3" s="19"/>
      <c r="X3" s="19"/>
      <c r="Y3" s="19"/>
      <c r="Z3" s="19"/>
    </row>
    <row r="4" spans="1:26" ht="13.9" customHeight="1" thickBot="1" x14ac:dyDescent="0.3">
      <c r="A4" s="19"/>
    </row>
    <row r="5" spans="1:26" ht="33" customHeight="1" x14ac:dyDescent="0.25">
      <c r="A5" s="23" t="s">
        <v>151</v>
      </c>
      <c r="B5" s="24" t="s">
        <v>152</v>
      </c>
      <c r="C5" s="24" t="s">
        <v>153</v>
      </c>
      <c r="D5" s="24" t="s">
        <v>154</v>
      </c>
      <c r="E5" s="227" t="s">
        <v>155</v>
      </c>
      <c r="F5" s="228"/>
      <c r="G5" s="229"/>
      <c r="H5" s="227" t="s">
        <v>156</v>
      </c>
      <c r="I5" s="229"/>
      <c r="J5" s="227" t="s">
        <v>157</v>
      </c>
      <c r="K5" s="229"/>
      <c r="L5" s="227" t="s">
        <v>158</v>
      </c>
      <c r="M5" s="229"/>
      <c r="N5" s="25" t="s">
        <v>159</v>
      </c>
      <c r="P5" s="54" t="s">
        <v>171</v>
      </c>
      <c r="Q5" s="54" t="s">
        <v>172</v>
      </c>
    </row>
    <row r="6" spans="1:26" ht="21" customHeight="1" x14ac:dyDescent="0.25">
      <c r="A6" s="26">
        <v>1</v>
      </c>
      <c r="B6" s="27"/>
      <c r="C6" s="27"/>
      <c r="D6" s="27"/>
      <c r="E6" s="209"/>
      <c r="F6" s="206"/>
      <c r="G6" s="223"/>
      <c r="H6" s="205"/>
      <c r="I6" s="223"/>
      <c r="J6" s="205"/>
      <c r="K6" s="223"/>
      <c r="L6" s="205"/>
      <c r="M6" s="223"/>
      <c r="N6" s="224"/>
      <c r="P6" s="54" t="s">
        <v>173</v>
      </c>
      <c r="Q6" s="54" t="s">
        <v>210</v>
      </c>
    </row>
    <row r="7" spans="1:26" ht="21" customHeight="1" x14ac:dyDescent="0.25">
      <c r="A7" s="26">
        <v>2</v>
      </c>
      <c r="B7" s="27"/>
      <c r="C7" s="27"/>
      <c r="D7" s="27"/>
      <c r="E7" s="209"/>
      <c r="F7" s="206"/>
      <c r="G7" s="223"/>
      <c r="H7" s="205"/>
      <c r="I7" s="223"/>
      <c r="J7" s="205"/>
      <c r="K7" s="223"/>
      <c r="L7" s="205"/>
      <c r="M7" s="223"/>
      <c r="N7" s="225"/>
      <c r="P7" s="54" t="s">
        <v>174</v>
      </c>
      <c r="Q7" s="54" t="s">
        <v>175</v>
      </c>
    </row>
    <row r="8" spans="1:26" ht="21" customHeight="1" x14ac:dyDescent="0.25">
      <c r="A8" s="26">
        <v>3</v>
      </c>
      <c r="B8" s="27"/>
      <c r="C8" s="27"/>
      <c r="D8" s="27"/>
      <c r="E8" s="209"/>
      <c r="F8" s="206"/>
      <c r="G8" s="223"/>
      <c r="H8" s="205"/>
      <c r="I8" s="223"/>
      <c r="J8" s="205"/>
      <c r="K8" s="223"/>
      <c r="L8" s="205"/>
      <c r="M8" s="223"/>
      <c r="N8" s="225"/>
      <c r="P8" s="54" t="s">
        <v>176</v>
      </c>
      <c r="Q8" s="54" t="s">
        <v>188</v>
      </c>
    </row>
    <row r="9" spans="1:26" ht="21" customHeight="1" x14ac:dyDescent="0.25">
      <c r="A9" s="26">
        <v>4</v>
      </c>
      <c r="B9" s="27"/>
      <c r="C9" s="27"/>
      <c r="D9" s="27"/>
      <c r="E9" s="209"/>
      <c r="F9" s="206"/>
      <c r="G9" s="223"/>
      <c r="H9" s="205"/>
      <c r="I9" s="223"/>
      <c r="J9" s="205"/>
      <c r="K9" s="223"/>
      <c r="L9" s="205"/>
      <c r="M9" s="223"/>
      <c r="N9" s="225"/>
      <c r="P9" s="54" t="s">
        <v>177</v>
      </c>
      <c r="Q9" s="54" t="s">
        <v>221</v>
      </c>
    </row>
    <row r="10" spans="1:26" ht="21" customHeight="1" x14ac:dyDescent="0.25">
      <c r="A10" s="26">
        <v>5</v>
      </c>
      <c r="B10" s="27"/>
      <c r="C10" s="27"/>
      <c r="D10" s="27"/>
      <c r="E10" s="209"/>
      <c r="F10" s="206"/>
      <c r="G10" s="223"/>
      <c r="H10" s="205"/>
      <c r="I10" s="223"/>
      <c r="J10" s="205"/>
      <c r="K10" s="223"/>
      <c r="L10" s="205"/>
      <c r="M10" s="223"/>
      <c r="N10" s="225"/>
      <c r="P10" s="54" t="s">
        <v>178</v>
      </c>
      <c r="Q10" s="54" t="s">
        <v>179</v>
      </c>
    </row>
    <row r="11" spans="1:26" ht="21" customHeight="1" x14ac:dyDescent="0.25">
      <c r="A11" s="26">
        <v>6</v>
      </c>
      <c r="B11" s="27"/>
      <c r="C11" s="27"/>
      <c r="D11" s="27"/>
      <c r="E11" s="209"/>
      <c r="F11" s="206"/>
      <c r="G11" s="223"/>
      <c r="H11" s="205"/>
      <c r="I11" s="223"/>
      <c r="J11" s="205"/>
      <c r="K11" s="223"/>
      <c r="L11" s="205"/>
      <c r="M11" s="223"/>
      <c r="N11" s="225"/>
      <c r="P11" s="54" t="s">
        <v>180</v>
      </c>
      <c r="Q11" s="54" t="s">
        <v>181</v>
      </c>
    </row>
    <row r="12" spans="1:26" ht="21" customHeight="1" x14ac:dyDescent="0.25">
      <c r="A12" s="26">
        <v>7</v>
      </c>
      <c r="B12" s="27"/>
      <c r="C12" s="27"/>
      <c r="D12" s="27"/>
      <c r="E12" s="209"/>
      <c r="F12" s="206"/>
      <c r="G12" s="223"/>
      <c r="H12" s="205"/>
      <c r="I12" s="223"/>
      <c r="J12" s="205"/>
      <c r="K12" s="223"/>
      <c r="L12" s="205"/>
      <c r="M12" s="223"/>
      <c r="N12" s="225"/>
      <c r="P12" s="54" t="s">
        <v>182</v>
      </c>
      <c r="Q12" s="54" t="s">
        <v>183</v>
      </c>
    </row>
    <row r="13" spans="1:26" ht="21" customHeight="1" x14ac:dyDescent="0.25">
      <c r="A13" s="26">
        <v>8</v>
      </c>
      <c r="B13" s="27"/>
      <c r="C13" s="27"/>
      <c r="D13" s="27"/>
      <c r="E13" s="209"/>
      <c r="F13" s="206"/>
      <c r="G13" s="223"/>
      <c r="H13" s="205"/>
      <c r="I13" s="223"/>
      <c r="J13" s="205"/>
      <c r="K13" s="223"/>
      <c r="L13" s="205"/>
      <c r="M13" s="223"/>
      <c r="N13" s="225"/>
      <c r="P13" s="54" t="s">
        <v>184</v>
      </c>
      <c r="Q13" s="54" t="s">
        <v>189</v>
      </c>
    </row>
    <row r="14" spans="1:26" ht="21" customHeight="1" x14ac:dyDescent="0.25">
      <c r="A14" s="26">
        <v>9</v>
      </c>
      <c r="B14" s="27"/>
      <c r="C14" s="27"/>
      <c r="D14" s="27"/>
      <c r="E14" s="209"/>
      <c r="F14" s="206"/>
      <c r="G14" s="223"/>
      <c r="H14" s="205"/>
      <c r="I14" s="223"/>
      <c r="J14" s="205"/>
      <c r="K14" s="223"/>
      <c r="L14" s="205"/>
      <c r="M14" s="223"/>
      <c r="N14" s="225"/>
      <c r="P14" s="54" t="s">
        <v>185</v>
      </c>
      <c r="Q14" s="54" t="s">
        <v>186</v>
      </c>
    </row>
    <row r="15" spans="1:26" ht="21" customHeight="1" x14ac:dyDescent="0.25">
      <c r="A15" s="26">
        <v>10</v>
      </c>
      <c r="B15" s="27"/>
      <c r="C15" s="27"/>
      <c r="D15" s="27"/>
      <c r="E15" s="209"/>
      <c r="F15" s="206"/>
      <c r="G15" s="223"/>
      <c r="H15" s="205"/>
      <c r="I15" s="223"/>
      <c r="J15" s="205"/>
      <c r="K15" s="223"/>
      <c r="L15" s="205"/>
      <c r="M15" s="223"/>
      <c r="N15" s="225"/>
      <c r="P15" s="54" t="s">
        <v>187</v>
      </c>
      <c r="Q15" s="54" t="s">
        <v>190</v>
      </c>
    </row>
    <row r="16" spans="1:26" ht="21" customHeight="1" x14ac:dyDescent="0.25">
      <c r="A16" s="26">
        <v>11</v>
      </c>
      <c r="B16" s="27"/>
      <c r="C16" s="27"/>
      <c r="D16" s="27"/>
      <c r="E16" s="209"/>
      <c r="F16" s="206"/>
      <c r="G16" s="223"/>
      <c r="H16" s="205"/>
      <c r="I16" s="223"/>
      <c r="J16" s="205"/>
      <c r="K16" s="223"/>
      <c r="L16" s="205"/>
      <c r="M16" s="223"/>
      <c r="N16" s="225"/>
    </row>
    <row r="17" spans="1:14" ht="21" customHeight="1" x14ac:dyDescent="0.25">
      <c r="A17" s="26">
        <v>12</v>
      </c>
      <c r="B17" s="27"/>
      <c r="C17" s="27"/>
      <c r="D17" s="27"/>
      <c r="E17" s="209"/>
      <c r="F17" s="206"/>
      <c r="G17" s="223"/>
      <c r="H17" s="205"/>
      <c r="I17" s="223"/>
      <c r="J17" s="205"/>
      <c r="K17" s="223"/>
      <c r="L17" s="205"/>
      <c r="M17" s="223"/>
      <c r="N17" s="225"/>
    </row>
    <row r="18" spans="1:14" ht="21" customHeight="1" x14ac:dyDescent="0.25">
      <c r="A18" s="26">
        <v>13</v>
      </c>
      <c r="B18" s="27"/>
      <c r="C18" s="27"/>
      <c r="D18" s="27"/>
      <c r="E18" s="209"/>
      <c r="F18" s="206"/>
      <c r="G18" s="223"/>
      <c r="H18" s="205"/>
      <c r="I18" s="223"/>
      <c r="J18" s="205"/>
      <c r="K18" s="223"/>
      <c r="L18" s="205"/>
      <c r="M18" s="223"/>
      <c r="N18" s="225"/>
    </row>
    <row r="19" spans="1:14" ht="21" customHeight="1" x14ac:dyDescent="0.25">
      <c r="A19" s="26">
        <v>14</v>
      </c>
      <c r="B19" s="27"/>
      <c r="C19" s="27"/>
      <c r="D19" s="27"/>
      <c r="E19" s="209"/>
      <c r="F19" s="206"/>
      <c r="G19" s="223"/>
      <c r="H19" s="205"/>
      <c r="I19" s="223"/>
      <c r="J19" s="205"/>
      <c r="K19" s="223"/>
      <c r="L19" s="205"/>
      <c r="M19" s="223"/>
      <c r="N19" s="225"/>
    </row>
    <row r="20" spans="1:14" ht="21" customHeight="1" x14ac:dyDescent="0.25">
      <c r="A20" s="26">
        <v>15</v>
      </c>
      <c r="B20" s="27"/>
      <c r="C20" s="27"/>
      <c r="D20" s="27"/>
      <c r="E20" s="209"/>
      <c r="F20" s="206"/>
      <c r="G20" s="223"/>
      <c r="H20" s="205"/>
      <c r="I20" s="223"/>
      <c r="J20" s="205"/>
      <c r="K20" s="223"/>
      <c r="L20" s="205"/>
      <c r="M20" s="223"/>
      <c r="N20" s="225"/>
    </row>
    <row r="21" spans="1:14" ht="21" customHeight="1" x14ac:dyDescent="0.25">
      <c r="A21" s="26">
        <v>16</v>
      </c>
      <c r="B21" s="27"/>
      <c r="C21" s="27"/>
      <c r="D21" s="27"/>
      <c r="E21" s="209"/>
      <c r="F21" s="206"/>
      <c r="G21" s="223"/>
      <c r="H21" s="205"/>
      <c r="I21" s="223"/>
      <c r="J21" s="205"/>
      <c r="K21" s="223"/>
      <c r="L21" s="205"/>
      <c r="M21" s="223"/>
      <c r="N21" s="225"/>
    </row>
    <row r="22" spans="1:14" ht="21" customHeight="1" x14ac:dyDescent="0.25">
      <c r="A22" s="26">
        <v>17</v>
      </c>
      <c r="B22" s="27"/>
      <c r="C22" s="27"/>
      <c r="D22" s="27"/>
      <c r="E22" s="209"/>
      <c r="F22" s="206"/>
      <c r="G22" s="223"/>
      <c r="H22" s="205"/>
      <c r="I22" s="223"/>
      <c r="J22" s="205"/>
      <c r="K22" s="223"/>
      <c r="L22" s="205"/>
      <c r="M22" s="223"/>
      <c r="N22" s="225"/>
    </row>
    <row r="23" spans="1:14" ht="21" customHeight="1" x14ac:dyDescent="0.25">
      <c r="A23" s="26">
        <v>18</v>
      </c>
      <c r="B23" s="27"/>
      <c r="C23" s="27"/>
      <c r="D23" s="27"/>
      <c r="E23" s="209"/>
      <c r="F23" s="206"/>
      <c r="G23" s="223"/>
      <c r="H23" s="205"/>
      <c r="I23" s="223"/>
      <c r="J23" s="205"/>
      <c r="K23" s="223"/>
      <c r="L23" s="205"/>
      <c r="M23" s="223"/>
      <c r="N23" s="225"/>
    </row>
    <row r="24" spans="1:14" ht="21" customHeight="1" x14ac:dyDescent="0.25">
      <c r="A24" s="26">
        <v>19</v>
      </c>
      <c r="B24" s="27"/>
      <c r="C24" s="27"/>
      <c r="D24" s="27"/>
      <c r="E24" s="209"/>
      <c r="F24" s="206"/>
      <c r="G24" s="223"/>
      <c r="H24" s="205"/>
      <c r="I24" s="223"/>
      <c r="J24" s="205"/>
      <c r="K24" s="223"/>
      <c r="L24" s="205"/>
      <c r="M24" s="223"/>
      <c r="N24" s="225"/>
    </row>
    <row r="25" spans="1:14" ht="21" customHeight="1" x14ac:dyDescent="0.25">
      <c r="A25" s="26">
        <v>20</v>
      </c>
      <c r="B25" s="27"/>
      <c r="C25" s="27"/>
      <c r="D25" s="27"/>
      <c r="E25" s="209"/>
      <c r="F25" s="206"/>
      <c r="G25" s="223"/>
      <c r="H25" s="205"/>
      <c r="I25" s="223"/>
      <c r="J25" s="205"/>
      <c r="K25" s="223"/>
      <c r="L25" s="205"/>
      <c r="M25" s="223"/>
      <c r="N25" s="225"/>
    </row>
    <row r="26" spans="1:14" ht="21" customHeight="1" x14ac:dyDescent="0.25">
      <c r="A26" s="26">
        <v>21</v>
      </c>
      <c r="B26" s="27"/>
      <c r="C26" s="27"/>
      <c r="D26" s="27"/>
      <c r="E26" s="209"/>
      <c r="F26" s="206"/>
      <c r="G26" s="223"/>
      <c r="H26" s="205"/>
      <c r="I26" s="223"/>
      <c r="J26" s="205"/>
      <c r="K26" s="223"/>
      <c r="L26" s="205"/>
      <c r="M26" s="223"/>
      <c r="N26" s="225"/>
    </row>
    <row r="27" spans="1:14" ht="21" customHeight="1" x14ac:dyDescent="0.25">
      <c r="A27" s="26">
        <v>22</v>
      </c>
      <c r="B27" s="27"/>
      <c r="C27" s="27"/>
      <c r="D27" s="27"/>
      <c r="E27" s="209"/>
      <c r="F27" s="206"/>
      <c r="G27" s="223"/>
      <c r="H27" s="205"/>
      <c r="I27" s="223"/>
      <c r="J27" s="205"/>
      <c r="K27" s="223"/>
      <c r="L27" s="205"/>
      <c r="M27" s="223"/>
      <c r="N27" s="225"/>
    </row>
    <row r="28" spans="1:14" ht="21" customHeight="1" x14ac:dyDescent="0.25">
      <c r="A28" s="26">
        <v>23</v>
      </c>
      <c r="B28" s="27"/>
      <c r="C28" s="27"/>
      <c r="D28" s="27"/>
      <c r="E28" s="209"/>
      <c r="F28" s="206"/>
      <c r="G28" s="223"/>
      <c r="H28" s="205"/>
      <c r="I28" s="223"/>
      <c r="J28" s="205"/>
      <c r="K28" s="223"/>
      <c r="L28" s="205"/>
      <c r="M28" s="223"/>
      <c r="N28" s="225"/>
    </row>
    <row r="29" spans="1:14" ht="21" customHeight="1" x14ac:dyDescent="0.25">
      <c r="A29" s="26">
        <v>24</v>
      </c>
      <c r="B29" s="27"/>
      <c r="C29" s="27"/>
      <c r="D29" s="27"/>
      <c r="E29" s="209"/>
      <c r="F29" s="206"/>
      <c r="G29" s="223"/>
      <c r="H29" s="205"/>
      <c r="I29" s="223"/>
      <c r="J29" s="205"/>
      <c r="K29" s="223"/>
      <c r="L29" s="205"/>
      <c r="M29" s="223"/>
      <c r="N29" s="225"/>
    </row>
    <row r="30" spans="1:14" ht="21" customHeight="1" x14ac:dyDescent="0.25">
      <c r="A30" s="26">
        <v>25</v>
      </c>
      <c r="B30" s="27"/>
      <c r="C30" s="27"/>
      <c r="D30" s="27"/>
      <c r="E30" s="209"/>
      <c r="F30" s="206"/>
      <c r="G30" s="223"/>
      <c r="H30" s="205"/>
      <c r="I30" s="223"/>
      <c r="J30" s="205"/>
      <c r="K30" s="223"/>
      <c r="L30" s="205"/>
      <c r="M30" s="223"/>
      <c r="N30" s="226"/>
    </row>
    <row r="31" spans="1:14" ht="21" customHeight="1" x14ac:dyDescent="0.25">
      <c r="A31" s="201" t="s">
        <v>160</v>
      </c>
      <c r="B31" s="202"/>
      <c r="C31" s="205" t="s">
        <v>223</v>
      </c>
      <c r="D31" s="206"/>
      <c r="E31" s="206"/>
      <c r="F31" s="206"/>
      <c r="G31" s="206"/>
      <c r="H31" s="207" t="s">
        <v>161</v>
      </c>
      <c r="I31" s="206"/>
      <c r="J31" s="206"/>
      <c r="K31" s="206"/>
      <c r="L31" s="208">
        <f>加保申請表!D20</f>
        <v>30</v>
      </c>
      <c r="M31" s="206"/>
      <c r="N31" s="28" t="s">
        <v>113</v>
      </c>
    </row>
    <row r="32" spans="1:14" ht="21" customHeight="1" x14ac:dyDescent="0.25">
      <c r="A32" s="203"/>
      <c r="B32" s="204"/>
      <c r="C32" s="209" t="s">
        <v>162</v>
      </c>
      <c r="D32" s="206"/>
      <c r="E32" s="206"/>
      <c r="F32" s="206"/>
      <c r="G32" s="29">
        <f>183*L31</f>
        <v>5490</v>
      </c>
      <c r="H32" s="30" t="s">
        <v>163</v>
      </c>
      <c r="I32" s="30"/>
      <c r="J32" s="30"/>
      <c r="K32" s="30"/>
      <c r="L32" s="30"/>
      <c r="M32" s="30"/>
      <c r="N32" s="28"/>
    </row>
    <row r="33" spans="1:14" ht="21" customHeight="1" x14ac:dyDescent="0.25">
      <c r="A33" s="201" t="s">
        <v>164</v>
      </c>
      <c r="B33" s="202"/>
      <c r="C33" s="214" t="s">
        <v>165</v>
      </c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6"/>
    </row>
    <row r="34" spans="1:14" ht="21" customHeight="1" x14ac:dyDescent="0.25">
      <c r="A34" s="210"/>
      <c r="B34" s="211"/>
      <c r="C34" s="217" t="s">
        <v>166</v>
      </c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9"/>
    </row>
    <row r="35" spans="1:14" ht="21" customHeight="1" thickBot="1" x14ac:dyDescent="0.3">
      <c r="A35" s="212"/>
      <c r="B35" s="213"/>
      <c r="C35" s="220" t="s">
        <v>167</v>
      </c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2"/>
    </row>
    <row r="36" spans="1:14" ht="15.6" customHeight="1" x14ac:dyDescent="0.25">
      <c r="A36" s="31"/>
    </row>
    <row r="37" spans="1:14" ht="15.6" customHeight="1" x14ac:dyDescent="0.25"/>
    <row r="38" spans="1:14" ht="15.6" customHeight="1" x14ac:dyDescent="0.25"/>
    <row r="39" spans="1:14" ht="15.6" customHeight="1" x14ac:dyDescent="0.25"/>
    <row r="40" spans="1:14" ht="15.6" customHeight="1" x14ac:dyDescent="0.25"/>
    <row r="41" spans="1:14" ht="15.6" customHeight="1" x14ac:dyDescent="0.25"/>
    <row r="42" spans="1:14" ht="15.6" customHeight="1" x14ac:dyDescent="0.25"/>
    <row r="43" spans="1:14" ht="15.6" customHeight="1" x14ac:dyDescent="0.25"/>
    <row r="44" spans="1:14" ht="15.6" customHeight="1" x14ac:dyDescent="0.25"/>
    <row r="45" spans="1:14" ht="15.6" customHeight="1" x14ac:dyDescent="0.25"/>
    <row r="46" spans="1:14" ht="15.6" customHeight="1" x14ac:dyDescent="0.25"/>
    <row r="47" spans="1:14" ht="15.6" customHeight="1" x14ac:dyDescent="0.25"/>
    <row r="48" spans="1:14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  <row r="117" ht="15.6" customHeight="1" x14ac:dyDescent="0.25"/>
    <row r="118" ht="15.6" customHeight="1" x14ac:dyDescent="0.25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  <row r="163" ht="15.6" customHeight="1" x14ac:dyDescent="0.25"/>
    <row r="164" ht="15.6" customHeight="1" x14ac:dyDescent="0.25"/>
    <row r="165" ht="15.6" customHeight="1" x14ac:dyDescent="0.25"/>
    <row r="166" ht="15.6" customHeight="1" x14ac:dyDescent="0.25"/>
    <row r="167" ht="15.6" customHeight="1" x14ac:dyDescent="0.25"/>
    <row r="168" ht="15.6" customHeight="1" x14ac:dyDescent="0.25"/>
    <row r="169" ht="15.6" customHeight="1" x14ac:dyDescent="0.25"/>
    <row r="170" ht="15.6" customHeight="1" x14ac:dyDescent="0.25"/>
    <row r="171" ht="15.6" customHeight="1" x14ac:dyDescent="0.25"/>
    <row r="172" ht="15.6" customHeight="1" x14ac:dyDescent="0.25"/>
    <row r="173" ht="15.6" customHeight="1" x14ac:dyDescent="0.25"/>
    <row r="174" ht="15.6" customHeight="1" x14ac:dyDescent="0.25"/>
    <row r="175" ht="15.6" customHeight="1" x14ac:dyDescent="0.25"/>
    <row r="176" ht="15.6" customHeight="1" x14ac:dyDescent="0.25"/>
    <row r="177" ht="15.6" customHeight="1" x14ac:dyDescent="0.25"/>
    <row r="178" ht="15.6" customHeight="1" x14ac:dyDescent="0.25"/>
    <row r="179" ht="15.6" customHeight="1" x14ac:dyDescent="0.25"/>
    <row r="180" ht="15.6" customHeight="1" x14ac:dyDescent="0.25"/>
    <row r="181" ht="15.6" customHeight="1" x14ac:dyDescent="0.25"/>
    <row r="182" ht="15.6" customHeight="1" x14ac:dyDescent="0.25"/>
    <row r="183" ht="15.6" customHeight="1" x14ac:dyDescent="0.25"/>
    <row r="184" ht="15.6" customHeight="1" x14ac:dyDescent="0.25"/>
    <row r="185" ht="15.6" customHeight="1" x14ac:dyDescent="0.25"/>
    <row r="186" ht="15.6" customHeight="1" x14ac:dyDescent="0.25"/>
    <row r="187" ht="15.6" customHeight="1" x14ac:dyDescent="0.25"/>
    <row r="188" ht="15.6" customHeight="1" x14ac:dyDescent="0.25"/>
    <row r="189" ht="15.6" customHeight="1" x14ac:dyDescent="0.25"/>
    <row r="190" ht="15.6" customHeight="1" x14ac:dyDescent="0.25"/>
    <row r="191" ht="15.6" customHeight="1" x14ac:dyDescent="0.25"/>
    <row r="192" ht="15.6" customHeight="1" x14ac:dyDescent="0.25"/>
    <row r="193" ht="15.6" customHeight="1" x14ac:dyDescent="0.25"/>
    <row r="194" ht="15.6" customHeight="1" x14ac:dyDescent="0.25"/>
    <row r="195" ht="15.6" customHeight="1" x14ac:dyDescent="0.25"/>
    <row r="196" ht="15.6" customHeight="1" x14ac:dyDescent="0.25"/>
    <row r="197" ht="15.6" customHeight="1" x14ac:dyDescent="0.25"/>
    <row r="198" ht="15.6" customHeight="1" x14ac:dyDescent="0.25"/>
    <row r="199" ht="15.6" customHeight="1" x14ac:dyDescent="0.25"/>
    <row r="200" ht="15.6" customHeight="1" x14ac:dyDescent="0.25"/>
    <row r="201" ht="15.6" customHeight="1" x14ac:dyDescent="0.25"/>
    <row r="202" ht="15.6" customHeight="1" x14ac:dyDescent="0.25"/>
    <row r="203" ht="15.6" customHeight="1" x14ac:dyDescent="0.25"/>
    <row r="204" ht="15.6" customHeight="1" x14ac:dyDescent="0.25"/>
    <row r="205" ht="15.6" customHeight="1" x14ac:dyDescent="0.25"/>
    <row r="206" ht="15.6" customHeight="1" x14ac:dyDescent="0.25"/>
    <row r="207" ht="15.6" customHeight="1" x14ac:dyDescent="0.25"/>
    <row r="208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  <row r="284" ht="15.6" customHeight="1" x14ac:dyDescent="0.25"/>
    <row r="285" ht="15.6" customHeight="1" x14ac:dyDescent="0.25"/>
    <row r="286" ht="15.6" customHeight="1" x14ac:dyDescent="0.25"/>
    <row r="287" ht="15.6" customHeight="1" x14ac:dyDescent="0.25"/>
    <row r="288" ht="15.6" customHeight="1" x14ac:dyDescent="0.25"/>
    <row r="289" ht="15.6" customHeight="1" x14ac:dyDescent="0.25"/>
    <row r="290" ht="15.6" customHeight="1" x14ac:dyDescent="0.25"/>
    <row r="291" ht="15.6" customHeight="1" x14ac:dyDescent="0.25"/>
    <row r="292" ht="15.6" customHeight="1" x14ac:dyDescent="0.25"/>
    <row r="293" ht="15.6" customHeight="1" x14ac:dyDescent="0.25"/>
    <row r="294" ht="15.6" customHeight="1" x14ac:dyDescent="0.25"/>
    <row r="295" ht="15.6" customHeight="1" x14ac:dyDescent="0.25"/>
    <row r="296" ht="15.6" customHeight="1" x14ac:dyDescent="0.25"/>
    <row r="297" ht="15.6" customHeight="1" x14ac:dyDescent="0.25"/>
    <row r="298" ht="15.6" customHeight="1" x14ac:dyDescent="0.25"/>
    <row r="299" ht="15.6" customHeight="1" x14ac:dyDescent="0.25"/>
    <row r="300" ht="15.6" customHeight="1" x14ac:dyDescent="0.25"/>
    <row r="301" ht="15.6" customHeight="1" x14ac:dyDescent="0.25"/>
    <row r="302" ht="15.6" customHeight="1" x14ac:dyDescent="0.25"/>
    <row r="303" ht="15.6" customHeight="1" x14ac:dyDescent="0.25"/>
    <row r="304" ht="15.6" customHeight="1" x14ac:dyDescent="0.25"/>
    <row r="305" ht="15.6" customHeight="1" x14ac:dyDescent="0.25"/>
    <row r="306" ht="15.6" customHeight="1" x14ac:dyDescent="0.25"/>
    <row r="307" ht="15.6" customHeight="1" x14ac:dyDescent="0.25"/>
    <row r="308" ht="15.6" customHeight="1" x14ac:dyDescent="0.25"/>
    <row r="309" ht="15.6" customHeight="1" x14ac:dyDescent="0.25"/>
    <row r="310" ht="15.6" customHeight="1" x14ac:dyDescent="0.25"/>
    <row r="311" ht="15.6" customHeight="1" x14ac:dyDescent="0.25"/>
    <row r="312" ht="15.6" customHeight="1" x14ac:dyDescent="0.25"/>
    <row r="313" ht="15.6" customHeight="1" x14ac:dyDescent="0.25"/>
    <row r="314" ht="15.6" customHeight="1" x14ac:dyDescent="0.25"/>
    <row r="315" ht="15.6" customHeight="1" x14ac:dyDescent="0.25"/>
    <row r="316" ht="15.6" customHeight="1" x14ac:dyDescent="0.25"/>
    <row r="317" ht="15.6" customHeight="1" x14ac:dyDescent="0.25"/>
    <row r="318" ht="15.6" customHeight="1" x14ac:dyDescent="0.25"/>
    <row r="319" ht="15.6" customHeight="1" x14ac:dyDescent="0.25"/>
    <row r="320" ht="15.6" customHeight="1" x14ac:dyDescent="0.25"/>
    <row r="321" ht="15.6" customHeight="1" x14ac:dyDescent="0.25"/>
    <row r="322" ht="15.6" customHeight="1" x14ac:dyDescent="0.25"/>
    <row r="323" ht="15.6" customHeight="1" x14ac:dyDescent="0.25"/>
    <row r="324" ht="15.6" customHeight="1" x14ac:dyDescent="0.25"/>
    <row r="325" ht="15.6" customHeight="1" x14ac:dyDescent="0.25"/>
    <row r="326" ht="15.6" customHeight="1" x14ac:dyDescent="0.25"/>
    <row r="327" ht="15.6" customHeight="1" x14ac:dyDescent="0.25"/>
    <row r="328" ht="15.6" customHeight="1" x14ac:dyDescent="0.25"/>
    <row r="329" ht="15.6" customHeight="1" x14ac:dyDescent="0.25"/>
    <row r="330" ht="15.6" customHeight="1" x14ac:dyDescent="0.25"/>
    <row r="331" ht="15.6" customHeight="1" x14ac:dyDescent="0.25"/>
    <row r="332" ht="15.6" customHeight="1" x14ac:dyDescent="0.25"/>
    <row r="333" ht="15.6" customHeight="1" x14ac:dyDescent="0.25"/>
    <row r="334" ht="15.6" customHeight="1" x14ac:dyDescent="0.25"/>
    <row r="335" ht="15.6" customHeight="1" x14ac:dyDescent="0.25"/>
    <row r="336" ht="15.6" customHeight="1" x14ac:dyDescent="0.25"/>
    <row r="337" ht="15.6" customHeight="1" x14ac:dyDescent="0.25"/>
    <row r="338" ht="15.6" customHeight="1" x14ac:dyDescent="0.25"/>
    <row r="339" ht="15.6" customHeight="1" x14ac:dyDescent="0.25"/>
    <row r="340" ht="15.6" customHeight="1" x14ac:dyDescent="0.25"/>
    <row r="341" ht="15.6" customHeight="1" x14ac:dyDescent="0.25"/>
    <row r="342" ht="15.6" customHeight="1" x14ac:dyDescent="0.25"/>
    <row r="343" ht="15.6" customHeight="1" x14ac:dyDescent="0.25"/>
    <row r="344" ht="15.6" customHeight="1" x14ac:dyDescent="0.25"/>
    <row r="345" ht="15.6" customHeight="1" x14ac:dyDescent="0.25"/>
    <row r="346" ht="15.6" customHeight="1" x14ac:dyDescent="0.25"/>
    <row r="347" ht="15.6" customHeight="1" x14ac:dyDescent="0.25"/>
    <row r="348" ht="15.6" customHeight="1" x14ac:dyDescent="0.25"/>
    <row r="349" ht="15.6" customHeight="1" x14ac:dyDescent="0.25"/>
    <row r="350" ht="15.6" customHeight="1" x14ac:dyDescent="0.25"/>
    <row r="351" ht="15.6" customHeight="1" x14ac:dyDescent="0.25"/>
    <row r="352" ht="15.6" customHeight="1" x14ac:dyDescent="0.25"/>
    <row r="353" ht="15.6" customHeight="1" x14ac:dyDescent="0.25"/>
    <row r="354" ht="15.6" customHeight="1" x14ac:dyDescent="0.25"/>
    <row r="355" ht="15.6" customHeight="1" x14ac:dyDescent="0.25"/>
    <row r="356" ht="15.6" customHeight="1" x14ac:dyDescent="0.25"/>
    <row r="357" ht="15.6" customHeight="1" x14ac:dyDescent="0.25"/>
    <row r="358" ht="15.6" customHeight="1" x14ac:dyDescent="0.25"/>
    <row r="359" ht="15.6" customHeight="1" x14ac:dyDescent="0.25"/>
    <row r="360" ht="15.6" customHeight="1" x14ac:dyDescent="0.25"/>
    <row r="361" ht="15.6" customHeight="1" x14ac:dyDescent="0.25"/>
    <row r="362" ht="15.6" customHeight="1" x14ac:dyDescent="0.25"/>
    <row r="363" ht="15.6" customHeight="1" x14ac:dyDescent="0.25"/>
    <row r="364" ht="15.6" customHeight="1" x14ac:dyDescent="0.25"/>
    <row r="365" ht="15.6" customHeight="1" x14ac:dyDescent="0.25"/>
    <row r="366" ht="15.6" customHeight="1" x14ac:dyDescent="0.25"/>
    <row r="367" ht="15.6" customHeight="1" x14ac:dyDescent="0.25"/>
    <row r="368" ht="15.6" customHeight="1" x14ac:dyDescent="0.25"/>
    <row r="369" ht="15.6" customHeight="1" x14ac:dyDescent="0.25"/>
    <row r="370" ht="15.6" customHeight="1" x14ac:dyDescent="0.25"/>
    <row r="371" ht="15.6" customHeight="1" x14ac:dyDescent="0.25"/>
    <row r="372" ht="15.6" customHeight="1" x14ac:dyDescent="0.25"/>
    <row r="373" ht="15.6" customHeight="1" x14ac:dyDescent="0.25"/>
    <row r="374" ht="15.6" customHeight="1" x14ac:dyDescent="0.25"/>
    <row r="375" ht="15.6" customHeight="1" x14ac:dyDescent="0.25"/>
    <row r="376" ht="15.6" customHeight="1" x14ac:dyDescent="0.25"/>
    <row r="377" ht="15.6" customHeight="1" x14ac:dyDescent="0.25"/>
    <row r="378" ht="15.6" customHeight="1" x14ac:dyDescent="0.25"/>
    <row r="379" ht="15.6" customHeight="1" x14ac:dyDescent="0.25"/>
    <row r="380" ht="15.6" customHeight="1" x14ac:dyDescent="0.25"/>
    <row r="381" ht="15.6" customHeight="1" x14ac:dyDescent="0.25"/>
    <row r="382" ht="15.6" customHeight="1" x14ac:dyDescent="0.25"/>
    <row r="383" ht="15.6" customHeight="1" x14ac:dyDescent="0.25"/>
    <row r="384" ht="15.6" customHeight="1" x14ac:dyDescent="0.25"/>
    <row r="385" ht="15.6" customHeight="1" x14ac:dyDescent="0.25"/>
    <row r="386" ht="15.6" customHeight="1" x14ac:dyDescent="0.25"/>
    <row r="387" ht="15.6" customHeight="1" x14ac:dyDescent="0.25"/>
    <row r="388" ht="15.6" customHeight="1" x14ac:dyDescent="0.25"/>
    <row r="389" ht="15.6" customHeight="1" x14ac:dyDescent="0.25"/>
    <row r="390" ht="15.6" customHeight="1" x14ac:dyDescent="0.25"/>
    <row r="391" ht="15.6" customHeight="1" x14ac:dyDescent="0.25"/>
    <row r="392" ht="15.6" customHeight="1" x14ac:dyDescent="0.25"/>
    <row r="393" ht="15.6" customHeight="1" x14ac:dyDescent="0.25"/>
    <row r="394" ht="15.6" customHeight="1" x14ac:dyDescent="0.25"/>
    <row r="395" ht="15.6" customHeight="1" x14ac:dyDescent="0.25"/>
    <row r="396" ht="15.6" customHeight="1" x14ac:dyDescent="0.25"/>
    <row r="397" ht="15.6" customHeight="1" x14ac:dyDescent="0.25"/>
    <row r="398" ht="15.6" customHeight="1" x14ac:dyDescent="0.25"/>
    <row r="399" ht="15.6" customHeight="1" x14ac:dyDescent="0.25"/>
    <row r="400" ht="15.6" customHeight="1" x14ac:dyDescent="0.25"/>
    <row r="401" ht="15.6" customHeight="1" x14ac:dyDescent="0.25"/>
    <row r="402" ht="15.6" customHeight="1" x14ac:dyDescent="0.25"/>
    <row r="403" ht="15.6" customHeight="1" x14ac:dyDescent="0.25"/>
    <row r="404" ht="15.6" customHeight="1" x14ac:dyDescent="0.25"/>
    <row r="405" ht="15.6" customHeight="1" x14ac:dyDescent="0.25"/>
    <row r="406" ht="15.6" customHeight="1" x14ac:dyDescent="0.25"/>
    <row r="407" ht="15.6" customHeight="1" x14ac:dyDescent="0.25"/>
    <row r="408" ht="15.6" customHeight="1" x14ac:dyDescent="0.25"/>
    <row r="409" ht="15.6" customHeight="1" x14ac:dyDescent="0.25"/>
    <row r="410" ht="15.6" customHeight="1" x14ac:dyDescent="0.25"/>
    <row r="411" ht="15.6" customHeight="1" x14ac:dyDescent="0.25"/>
    <row r="412" ht="15.6" customHeight="1" x14ac:dyDescent="0.25"/>
    <row r="413" ht="15.6" customHeight="1" x14ac:dyDescent="0.25"/>
    <row r="414" ht="15.6" customHeight="1" x14ac:dyDescent="0.25"/>
    <row r="415" ht="15.6" customHeight="1" x14ac:dyDescent="0.25"/>
    <row r="416" ht="15.6" customHeight="1" x14ac:dyDescent="0.25"/>
    <row r="417" ht="15.6" customHeight="1" x14ac:dyDescent="0.25"/>
    <row r="418" ht="15.6" customHeight="1" x14ac:dyDescent="0.25"/>
    <row r="419" ht="15.6" customHeight="1" x14ac:dyDescent="0.25"/>
    <row r="420" ht="15.6" customHeight="1" x14ac:dyDescent="0.25"/>
    <row r="421" ht="15.6" customHeight="1" x14ac:dyDescent="0.25"/>
    <row r="422" ht="15.6" customHeight="1" x14ac:dyDescent="0.25"/>
    <row r="423" ht="15.6" customHeight="1" x14ac:dyDescent="0.25"/>
    <row r="424" ht="15.6" customHeight="1" x14ac:dyDescent="0.25"/>
    <row r="425" ht="15.6" customHeight="1" x14ac:dyDescent="0.25"/>
    <row r="426" ht="15.6" customHeight="1" x14ac:dyDescent="0.25"/>
    <row r="427" ht="15.6" customHeight="1" x14ac:dyDescent="0.25"/>
    <row r="428" ht="15.6" customHeight="1" x14ac:dyDescent="0.25"/>
    <row r="429" ht="15.6" customHeight="1" x14ac:dyDescent="0.25"/>
    <row r="430" ht="15.6" customHeight="1" x14ac:dyDescent="0.25"/>
    <row r="431" ht="15.6" customHeight="1" x14ac:dyDescent="0.25"/>
    <row r="432" ht="15.6" customHeight="1" x14ac:dyDescent="0.25"/>
    <row r="433" ht="15.6" customHeight="1" x14ac:dyDescent="0.25"/>
    <row r="434" ht="15.6" customHeight="1" x14ac:dyDescent="0.25"/>
    <row r="435" ht="15.6" customHeight="1" x14ac:dyDescent="0.25"/>
    <row r="436" ht="15.6" customHeight="1" x14ac:dyDescent="0.25"/>
    <row r="437" ht="15.6" customHeight="1" x14ac:dyDescent="0.25"/>
    <row r="438" ht="15.6" customHeight="1" x14ac:dyDescent="0.25"/>
    <row r="439" ht="15.6" customHeight="1" x14ac:dyDescent="0.25"/>
    <row r="440" ht="15.6" customHeight="1" x14ac:dyDescent="0.25"/>
    <row r="441" ht="15.6" customHeight="1" x14ac:dyDescent="0.25"/>
    <row r="442" ht="15.6" customHeight="1" x14ac:dyDescent="0.25"/>
    <row r="443" ht="15.6" customHeight="1" x14ac:dyDescent="0.25"/>
    <row r="444" ht="15.6" customHeight="1" x14ac:dyDescent="0.25"/>
    <row r="445" ht="15.6" customHeight="1" x14ac:dyDescent="0.25"/>
    <row r="446" ht="15.6" customHeight="1" x14ac:dyDescent="0.25"/>
    <row r="447" ht="15.6" customHeight="1" x14ac:dyDescent="0.25"/>
    <row r="448" ht="15.6" customHeight="1" x14ac:dyDescent="0.25"/>
    <row r="449" ht="15.6" customHeight="1" x14ac:dyDescent="0.25"/>
    <row r="450" ht="15.6" customHeight="1" x14ac:dyDescent="0.25"/>
    <row r="451" ht="15.6" customHeight="1" x14ac:dyDescent="0.25"/>
    <row r="452" ht="15.6" customHeight="1" x14ac:dyDescent="0.25"/>
    <row r="453" ht="15.6" customHeight="1" x14ac:dyDescent="0.25"/>
    <row r="454" ht="15.6" customHeight="1" x14ac:dyDescent="0.25"/>
    <row r="455" ht="15.6" customHeight="1" x14ac:dyDescent="0.25"/>
    <row r="456" ht="15.6" customHeight="1" x14ac:dyDescent="0.25"/>
    <row r="457" ht="15.6" customHeight="1" x14ac:dyDescent="0.25"/>
    <row r="458" ht="15.6" customHeight="1" x14ac:dyDescent="0.25"/>
    <row r="459" ht="15.6" customHeight="1" x14ac:dyDescent="0.25"/>
    <row r="460" ht="15.6" customHeight="1" x14ac:dyDescent="0.25"/>
    <row r="461" ht="15.6" customHeight="1" x14ac:dyDescent="0.25"/>
    <row r="462" ht="15.6" customHeight="1" x14ac:dyDescent="0.25"/>
    <row r="463" ht="15.6" customHeight="1" x14ac:dyDescent="0.25"/>
    <row r="464" ht="15.6" customHeight="1" x14ac:dyDescent="0.25"/>
    <row r="465" ht="15.6" customHeight="1" x14ac:dyDescent="0.25"/>
    <row r="466" ht="15.6" customHeight="1" x14ac:dyDescent="0.25"/>
    <row r="467" ht="15.6" customHeight="1" x14ac:dyDescent="0.25"/>
    <row r="468" ht="15.6" customHeight="1" x14ac:dyDescent="0.25"/>
    <row r="469" ht="15.6" customHeight="1" x14ac:dyDescent="0.25"/>
    <row r="470" ht="15.6" customHeight="1" x14ac:dyDescent="0.25"/>
    <row r="471" ht="15.6" customHeight="1" x14ac:dyDescent="0.25"/>
    <row r="472" ht="15.6" customHeight="1" x14ac:dyDescent="0.25"/>
    <row r="473" ht="15.6" customHeight="1" x14ac:dyDescent="0.25"/>
    <row r="474" ht="15.6" customHeight="1" x14ac:dyDescent="0.25"/>
    <row r="475" ht="15.6" customHeight="1" x14ac:dyDescent="0.25"/>
    <row r="476" ht="15.6" customHeight="1" x14ac:dyDescent="0.25"/>
    <row r="477" ht="15.6" customHeight="1" x14ac:dyDescent="0.25"/>
    <row r="478" ht="15.6" customHeight="1" x14ac:dyDescent="0.25"/>
    <row r="479" ht="15.6" customHeight="1" x14ac:dyDescent="0.25"/>
    <row r="480" ht="15.6" customHeight="1" x14ac:dyDescent="0.25"/>
    <row r="481" ht="15.6" customHeight="1" x14ac:dyDescent="0.25"/>
    <row r="482" ht="15.6" customHeight="1" x14ac:dyDescent="0.25"/>
    <row r="483" ht="15.6" customHeight="1" x14ac:dyDescent="0.25"/>
    <row r="484" ht="15.6" customHeight="1" x14ac:dyDescent="0.25"/>
    <row r="485" ht="15.6" customHeight="1" x14ac:dyDescent="0.25"/>
    <row r="486" ht="15.6" customHeight="1" x14ac:dyDescent="0.25"/>
    <row r="487" ht="15.6" customHeight="1" x14ac:dyDescent="0.25"/>
    <row r="488" ht="15.6" customHeight="1" x14ac:dyDescent="0.25"/>
    <row r="489" ht="15.6" customHeight="1" x14ac:dyDescent="0.25"/>
    <row r="490" ht="15.6" customHeight="1" x14ac:dyDescent="0.25"/>
    <row r="491" ht="15.6" customHeight="1" x14ac:dyDescent="0.25"/>
    <row r="492" ht="15.6" customHeight="1" x14ac:dyDescent="0.25"/>
    <row r="493" ht="15.6" customHeight="1" x14ac:dyDescent="0.25"/>
    <row r="494" ht="15.6" customHeight="1" x14ac:dyDescent="0.25"/>
    <row r="495" ht="15.6" customHeight="1" x14ac:dyDescent="0.25"/>
    <row r="496" ht="15.6" customHeight="1" x14ac:dyDescent="0.25"/>
    <row r="497" ht="15.6" customHeight="1" x14ac:dyDescent="0.25"/>
    <row r="498" ht="15.6" customHeight="1" x14ac:dyDescent="0.25"/>
    <row r="499" ht="15.6" customHeight="1" x14ac:dyDescent="0.25"/>
    <row r="500" ht="15.6" customHeight="1" x14ac:dyDescent="0.25"/>
    <row r="501" ht="15.6" customHeight="1" x14ac:dyDescent="0.25"/>
    <row r="502" ht="15.6" customHeight="1" x14ac:dyDescent="0.25"/>
    <row r="503" ht="15.6" customHeight="1" x14ac:dyDescent="0.25"/>
    <row r="504" ht="15.6" customHeight="1" x14ac:dyDescent="0.25"/>
    <row r="505" ht="15.6" customHeight="1" x14ac:dyDescent="0.25"/>
    <row r="506" ht="15.6" customHeight="1" x14ac:dyDescent="0.25"/>
    <row r="507" ht="15.6" customHeight="1" x14ac:dyDescent="0.25"/>
    <row r="508" ht="15.6" customHeight="1" x14ac:dyDescent="0.25"/>
    <row r="509" ht="15.6" customHeight="1" x14ac:dyDescent="0.25"/>
    <row r="510" ht="15.6" customHeight="1" x14ac:dyDescent="0.25"/>
    <row r="511" ht="15.6" customHeight="1" x14ac:dyDescent="0.25"/>
    <row r="512" ht="15.6" customHeight="1" x14ac:dyDescent="0.25"/>
    <row r="513" ht="15.6" customHeight="1" x14ac:dyDescent="0.25"/>
    <row r="514" ht="15.6" customHeight="1" x14ac:dyDescent="0.25"/>
    <row r="515" ht="15.6" customHeight="1" x14ac:dyDescent="0.25"/>
    <row r="516" ht="15.6" customHeight="1" x14ac:dyDescent="0.25"/>
    <row r="517" ht="15.6" customHeight="1" x14ac:dyDescent="0.25"/>
    <row r="518" ht="15.6" customHeight="1" x14ac:dyDescent="0.25"/>
    <row r="519" ht="15.6" customHeight="1" x14ac:dyDescent="0.25"/>
    <row r="520" ht="15.6" customHeight="1" x14ac:dyDescent="0.25"/>
    <row r="521" ht="15.6" customHeight="1" x14ac:dyDescent="0.25"/>
    <row r="522" ht="15.6" customHeight="1" x14ac:dyDescent="0.25"/>
    <row r="523" ht="15.6" customHeight="1" x14ac:dyDescent="0.25"/>
    <row r="524" ht="15.6" customHeight="1" x14ac:dyDescent="0.25"/>
    <row r="525" ht="15.6" customHeight="1" x14ac:dyDescent="0.25"/>
    <row r="526" ht="15.6" customHeight="1" x14ac:dyDescent="0.25"/>
    <row r="527" ht="15.6" customHeight="1" x14ac:dyDescent="0.25"/>
    <row r="528" ht="15.6" customHeight="1" x14ac:dyDescent="0.25"/>
    <row r="529" ht="15.6" customHeight="1" x14ac:dyDescent="0.25"/>
    <row r="530" ht="15.6" customHeight="1" x14ac:dyDescent="0.25"/>
    <row r="531" ht="15.6" customHeight="1" x14ac:dyDescent="0.25"/>
    <row r="532" ht="15.6" customHeight="1" x14ac:dyDescent="0.25"/>
    <row r="533" ht="15.6" customHeight="1" x14ac:dyDescent="0.25"/>
    <row r="534" ht="15.6" customHeight="1" x14ac:dyDescent="0.25"/>
    <row r="535" ht="15.6" customHeight="1" x14ac:dyDescent="0.25"/>
    <row r="536" ht="15.6" customHeight="1" x14ac:dyDescent="0.25"/>
    <row r="537" ht="15.6" customHeight="1" x14ac:dyDescent="0.25"/>
    <row r="538" ht="15.6" customHeight="1" x14ac:dyDescent="0.25"/>
    <row r="539" ht="15.6" customHeight="1" x14ac:dyDescent="0.25"/>
    <row r="540" ht="15.6" customHeight="1" x14ac:dyDescent="0.25"/>
    <row r="541" ht="15.6" customHeight="1" x14ac:dyDescent="0.25"/>
    <row r="542" ht="15.6" customHeight="1" x14ac:dyDescent="0.25"/>
    <row r="543" ht="15.6" customHeight="1" x14ac:dyDescent="0.25"/>
    <row r="544" ht="15.6" customHeight="1" x14ac:dyDescent="0.25"/>
    <row r="545" ht="15.6" customHeight="1" x14ac:dyDescent="0.25"/>
    <row r="546" ht="15.6" customHeight="1" x14ac:dyDescent="0.25"/>
    <row r="547" ht="15.6" customHeight="1" x14ac:dyDescent="0.25"/>
    <row r="548" ht="15.6" customHeight="1" x14ac:dyDescent="0.25"/>
    <row r="549" ht="15.6" customHeight="1" x14ac:dyDescent="0.25"/>
    <row r="550" ht="15.6" customHeight="1" x14ac:dyDescent="0.25"/>
    <row r="551" ht="15.6" customHeight="1" x14ac:dyDescent="0.25"/>
    <row r="552" ht="15.6" customHeight="1" x14ac:dyDescent="0.25"/>
    <row r="553" ht="15.6" customHeight="1" x14ac:dyDescent="0.25"/>
    <row r="554" ht="15.6" customHeight="1" x14ac:dyDescent="0.25"/>
    <row r="555" ht="15.6" customHeight="1" x14ac:dyDescent="0.25"/>
    <row r="556" ht="15.6" customHeight="1" x14ac:dyDescent="0.25"/>
    <row r="557" ht="15.6" customHeight="1" x14ac:dyDescent="0.25"/>
    <row r="558" ht="15.6" customHeight="1" x14ac:dyDescent="0.25"/>
    <row r="559" ht="15.6" customHeight="1" x14ac:dyDescent="0.25"/>
    <row r="560" ht="15.6" customHeight="1" x14ac:dyDescent="0.25"/>
    <row r="561" ht="15.6" customHeight="1" x14ac:dyDescent="0.25"/>
    <row r="562" ht="15.6" customHeight="1" x14ac:dyDescent="0.25"/>
    <row r="563" ht="15.6" customHeight="1" x14ac:dyDescent="0.25"/>
    <row r="564" ht="15.6" customHeight="1" x14ac:dyDescent="0.25"/>
    <row r="565" ht="15.6" customHeight="1" x14ac:dyDescent="0.25"/>
    <row r="566" ht="15.6" customHeight="1" x14ac:dyDescent="0.25"/>
    <row r="567" ht="15.6" customHeight="1" x14ac:dyDescent="0.25"/>
    <row r="568" ht="15.6" customHeight="1" x14ac:dyDescent="0.25"/>
    <row r="569" ht="15.6" customHeight="1" x14ac:dyDescent="0.25"/>
    <row r="570" ht="15.6" customHeight="1" x14ac:dyDescent="0.25"/>
    <row r="571" ht="15.6" customHeight="1" x14ac:dyDescent="0.25"/>
    <row r="572" ht="15.6" customHeight="1" x14ac:dyDescent="0.25"/>
    <row r="573" ht="15.6" customHeight="1" x14ac:dyDescent="0.25"/>
    <row r="574" ht="15.6" customHeight="1" x14ac:dyDescent="0.25"/>
    <row r="575" ht="15.6" customHeight="1" x14ac:dyDescent="0.25"/>
    <row r="576" ht="15.6" customHeight="1" x14ac:dyDescent="0.25"/>
    <row r="577" ht="15.6" customHeight="1" x14ac:dyDescent="0.25"/>
    <row r="578" ht="15.6" customHeight="1" x14ac:dyDescent="0.25"/>
    <row r="579" ht="15.6" customHeight="1" x14ac:dyDescent="0.25"/>
    <row r="580" ht="15.6" customHeight="1" x14ac:dyDescent="0.25"/>
    <row r="581" ht="15.6" customHeight="1" x14ac:dyDescent="0.25"/>
    <row r="582" ht="15.6" customHeight="1" x14ac:dyDescent="0.25"/>
    <row r="583" ht="15.6" customHeight="1" x14ac:dyDescent="0.25"/>
    <row r="584" ht="15.6" customHeight="1" x14ac:dyDescent="0.25"/>
    <row r="585" ht="15.6" customHeight="1" x14ac:dyDescent="0.25"/>
    <row r="586" ht="15.6" customHeight="1" x14ac:dyDescent="0.25"/>
    <row r="587" ht="15.6" customHeight="1" x14ac:dyDescent="0.25"/>
    <row r="588" ht="15.6" customHeight="1" x14ac:dyDescent="0.25"/>
    <row r="589" ht="15.6" customHeight="1" x14ac:dyDescent="0.25"/>
    <row r="590" ht="15.6" customHeight="1" x14ac:dyDescent="0.25"/>
    <row r="591" ht="15.6" customHeight="1" x14ac:dyDescent="0.25"/>
    <row r="592" ht="15.6" customHeight="1" x14ac:dyDescent="0.25"/>
    <row r="593" ht="15.6" customHeight="1" x14ac:dyDescent="0.25"/>
    <row r="594" ht="15.6" customHeight="1" x14ac:dyDescent="0.25"/>
    <row r="595" ht="15.6" customHeight="1" x14ac:dyDescent="0.25"/>
    <row r="596" ht="15.6" customHeight="1" x14ac:dyDescent="0.25"/>
    <row r="597" ht="15.6" customHeight="1" x14ac:dyDescent="0.25"/>
    <row r="598" ht="15.6" customHeight="1" x14ac:dyDescent="0.25"/>
    <row r="599" ht="15.6" customHeight="1" x14ac:dyDescent="0.25"/>
    <row r="600" ht="15.6" customHeight="1" x14ac:dyDescent="0.25"/>
    <row r="601" ht="15.6" customHeight="1" x14ac:dyDescent="0.25"/>
    <row r="602" ht="15.6" customHeight="1" x14ac:dyDescent="0.25"/>
    <row r="603" ht="15.6" customHeight="1" x14ac:dyDescent="0.25"/>
    <row r="604" ht="15.6" customHeight="1" x14ac:dyDescent="0.25"/>
    <row r="605" ht="15.6" customHeight="1" x14ac:dyDescent="0.25"/>
    <row r="606" ht="15.6" customHeight="1" x14ac:dyDescent="0.25"/>
    <row r="607" ht="15.6" customHeight="1" x14ac:dyDescent="0.25"/>
    <row r="608" ht="15.6" customHeight="1" x14ac:dyDescent="0.25"/>
    <row r="609" ht="15.6" customHeight="1" x14ac:dyDescent="0.25"/>
    <row r="610" ht="15.6" customHeight="1" x14ac:dyDescent="0.25"/>
    <row r="611" ht="15.6" customHeight="1" x14ac:dyDescent="0.25"/>
    <row r="612" ht="15.6" customHeight="1" x14ac:dyDescent="0.25"/>
    <row r="613" ht="15.6" customHeight="1" x14ac:dyDescent="0.25"/>
    <row r="614" ht="15.6" customHeight="1" x14ac:dyDescent="0.25"/>
    <row r="615" ht="15.6" customHeight="1" x14ac:dyDescent="0.25"/>
    <row r="616" ht="15.6" customHeight="1" x14ac:dyDescent="0.25"/>
    <row r="617" ht="15.6" customHeight="1" x14ac:dyDescent="0.25"/>
    <row r="618" ht="15.6" customHeight="1" x14ac:dyDescent="0.25"/>
    <row r="619" ht="15.6" customHeight="1" x14ac:dyDescent="0.25"/>
    <row r="620" ht="15.6" customHeight="1" x14ac:dyDescent="0.25"/>
    <row r="621" ht="15.6" customHeight="1" x14ac:dyDescent="0.25"/>
    <row r="622" ht="15.6" customHeight="1" x14ac:dyDescent="0.25"/>
    <row r="623" ht="15.6" customHeight="1" x14ac:dyDescent="0.25"/>
    <row r="624" ht="15.6" customHeight="1" x14ac:dyDescent="0.25"/>
    <row r="625" ht="15.6" customHeight="1" x14ac:dyDescent="0.25"/>
    <row r="626" ht="15.6" customHeight="1" x14ac:dyDescent="0.25"/>
    <row r="627" ht="15.6" customHeight="1" x14ac:dyDescent="0.25"/>
    <row r="628" ht="15.6" customHeight="1" x14ac:dyDescent="0.25"/>
    <row r="629" ht="15.6" customHeight="1" x14ac:dyDescent="0.25"/>
    <row r="630" ht="15.6" customHeight="1" x14ac:dyDescent="0.25"/>
    <row r="631" ht="15.6" customHeight="1" x14ac:dyDescent="0.25"/>
    <row r="632" ht="15.6" customHeight="1" x14ac:dyDescent="0.25"/>
    <row r="633" ht="15.6" customHeight="1" x14ac:dyDescent="0.25"/>
    <row r="634" ht="15.6" customHeight="1" x14ac:dyDescent="0.25"/>
    <row r="635" ht="15.6" customHeight="1" x14ac:dyDescent="0.25"/>
    <row r="636" ht="15.6" customHeight="1" x14ac:dyDescent="0.25"/>
    <row r="637" ht="15.6" customHeight="1" x14ac:dyDescent="0.25"/>
    <row r="638" ht="15.6" customHeight="1" x14ac:dyDescent="0.25"/>
    <row r="639" ht="15.6" customHeight="1" x14ac:dyDescent="0.25"/>
    <row r="640" ht="15.6" customHeight="1" x14ac:dyDescent="0.25"/>
    <row r="641" ht="15.6" customHeight="1" x14ac:dyDescent="0.25"/>
    <row r="642" ht="15.6" customHeight="1" x14ac:dyDescent="0.25"/>
    <row r="643" ht="15.6" customHeight="1" x14ac:dyDescent="0.25"/>
    <row r="644" ht="15.6" customHeight="1" x14ac:dyDescent="0.25"/>
    <row r="645" ht="15.6" customHeight="1" x14ac:dyDescent="0.25"/>
    <row r="646" ht="15.6" customHeight="1" x14ac:dyDescent="0.25"/>
    <row r="647" ht="15.6" customHeight="1" x14ac:dyDescent="0.25"/>
    <row r="648" ht="15.6" customHeight="1" x14ac:dyDescent="0.25"/>
    <row r="649" ht="15.6" customHeight="1" x14ac:dyDescent="0.25"/>
    <row r="650" ht="15.6" customHeight="1" x14ac:dyDescent="0.25"/>
    <row r="651" ht="15.6" customHeight="1" x14ac:dyDescent="0.25"/>
    <row r="652" ht="15.6" customHeight="1" x14ac:dyDescent="0.25"/>
    <row r="653" ht="15.6" customHeight="1" x14ac:dyDescent="0.25"/>
    <row r="654" ht="15.6" customHeight="1" x14ac:dyDescent="0.25"/>
    <row r="655" ht="15.6" customHeight="1" x14ac:dyDescent="0.25"/>
    <row r="656" ht="15.6" customHeight="1" x14ac:dyDescent="0.25"/>
    <row r="657" ht="15.6" customHeight="1" x14ac:dyDescent="0.25"/>
    <row r="658" ht="15.6" customHeight="1" x14ac:dyDescent="0.25"/>
    <row r="659" ht="15.6" customHeight="1" x14ac:dyDescent="0.25"/>
    <row r="660" ht="15.6" customHeight="1" x14ac:dyDescent="0.25"/>
    <row r="661" ht="15.6" customHeight="1" x14ac:dyDescent="0.25"/>
    <row r="662" ht="15.6" customHeight="1" x14ac:dyDescent="0.25"/>
    <row r="663" ht="15.6" customHeight="1" x14ac:dyDescent="0.25"/>
    <row r="664" ht="15.6" customHeight="1" x14ac:dyDescent="0.25"/>
    <row r="665" ht="15.6" customHeight="1" x14ac:dyDescent="0.25"/>
    <row r="666" ht="15.6" customHeight="1" x14ac:dyDescent="0.25"/>
    <row r="667" ht="15.6" customHeight="1" x14ac:dyDescent="0.25"/>
    <row r="668" ht="15.6" customHeight="1" x14ac:dyDescent="0.25"/>
    <row r="669" ht="15.6" customHeight="1" x14ac:dyDescent="0.25"/>
    <row r="670" ht="15.6" customHeight="1" x14ac:dyDescent="0.25"/>
    <row r="671" ht="15.6" customHeight="1" x14ac:dyDescent="0.25"/>
    <row r="672" ht="15.6" customHeight="1" x14ac:dyDescent="0.25"/>
    <row r="673" ht="15.6" customHeight="1" x14ac:dyDescent="0.25"/>
    <row r="674" ht="15.6" customHeight="1" x14ac:dyDescent="0.25"/>
    <row r="675" ht="15.6" customHeight="1" x14ac:dyDescent="0.25"/>
    <row r="676" ht="15.6" customHeight="1" x14ac:dyDescent="0.25"/>
    <row r="677" ht="15.6" customHeight="1" x14ac:dyDescent="0.25"/>
    <row r="678" ht="15.6" customHeight="1" x14ac:dyDescent="0.25"/>
    <row r="679" ht="15.6" customHeight="1" x14ac:dyDescent="0.25"/>
    <row r="680" ht="15.6" customHeight="1" x14ac:dyDescent="0.25"/>
    <row r="681" ht="15.6" customHeight="1" x14ac:dyDescent="0.25"/>
    <row r="682" ht="15.6" customHeight="1" x14ac:dyDescent="0.25"/>
    <row r="683" ht="15.6" customHeight="1" x14ac:dyDescent="0.25"/>
    <row r="684" ht="15.6" customHeight="1" x14ac:dyDescent="0.25"/>
    <row r="685" ht="15.6" customHeight="1" x14ac:dyDescent="0.25"/>
    <row r="686" ht="15.6" customHeight="1" x14ac:dyDescent="0.25"/>
    <row r="687" ht="15.6" customHeight="1" x14ac:dyDescent="0.25"/>
    <row r="688" ht="15.6" customHeight="1" x14ac:dyDescent="0.25"/>
    <row r="689" ht="15.6" customHeight="1" x14ac:dyDescent="0.25"/>
    <row r="690" ht="15.6" customHeight="1" x14ac:dyDescent="0.25"/>
    <row r="691" ht="15.6" customHeight="1" x14ac:dyDescent="0.25"/>
    <row r="692" ht="15.6" customHeight="1" x14ac:dyDescent="0.25"/>
    <row r="693" ht="15.6" customHeight="1" x14ac:dyDescent="0.25"/>
    <row r="694" ht="15.6" customHeight="1" x14ac:dyDescent="0.25"/>
    <row r="695" ht="15.6" customHeight="1" x14ac:dyDescent="0.25"/>
    <row r="696" ht="15.6" customHeight="1" x14ac:dyDescent="0.25"/>
    <row r="697" ht="15.6" customHeight="1" x14ac:dyDescent="0.25"/>
    <row r="698" ht="15.6" customHeight="1" x14ac:dyDescent="0.25"/>
    <row r="699" ht="15.6" customHeight="1" x14ac:dyDescent="0.25"/>
    <row r="700" ht="15.6" customHeight="1" x14ac:dyDescent="0.25"/>
    <row r="701" ht="15.6" customHeight="1" x14ac:dyDescent="0.25"/>
    <row r="702" ht="15.6" customHeight="1" x14ac:dyDescent="0.25"/>
    <row r="703" ht="15.6" customHeight="1" x14ac:dyDescent="0.25"/>
    <row r="704" ht="15.6" customHeight="1" x14ac:dyDescent="0.25"/>
    <row r="705" ht="15.6" customHeight="1" x14ac:dyDescent="0.25"/>
    <row r="706" ht="15.6" customHeight="1" x14ac:dyDescent="0.25"/>
    <row r="707" ht="15.6" customHeight="1" x14ac:dyDescent="0.25"/>
    <row r="708" ht="15.6" customHeight="1" x14ac:dyDescent="0.25"/>
    <row r="709" ht="15.6" customHeight="1" x14ac:dyDescent="0.25"/>
    <row r="710" ht="15.6" customHeight="1" x14ac:dyDescent="0.25"/>
    <row r="711" ht="15.6" customHeight="1" x14ac:dyDescent="0.25"/>
    <row r="712" ht="15.6" customHeight="1" x14ac:dyDescent="0.25"/>
    <row r="713" ht="15.6" customHeight="1" x14ac:dyDescent="0.25"/>
    <row r="714" ht="15.6" customHeight="1" x14ac:dyDescent="0.25"/>
    <row r="715" ht="15.6" customHeight="1" x14ac:dyDescent="0.25"/>
    <row r="716" ht="15.6" customHeight="1" x14ac:dyDescent="0.25"/>
    <row r="717" ht="15.6" customHeight="1" x14ac:dyDescent="0.25"/>
    <row r="718" ht="15.6" customHeight="1" x14ac:dyDescent="0.25"/>
    <row r="719" ht="15.6" customHeight="1" x14ac:dyDescent="0.25"/>
    <row r="720" ht="15.6" customHeight="1" x14ac:dyDescent="0.25"/>
    <row r="721" ht="15.6" customHeight="1" x14ac:dyDescent="0.25"/>
    <row r="722" ht="15.6" customHeight="1" x14ac:dyDescent="0.25"/>
    <row r="723" ht="15.6" customHeight="1" x14ac:dyDescent="0.25"/>
    <row r="724" ht="15.6" customHeight="1" x14ac:dyDescent="0.25"/>
    <row r="725" ht="15.6" customHeight="1" x14ac:dyDescent="0.25"/>
    <row r="726" ht="15.6" customHeight="1" x14ac:dyDescent="0.25"/>
    <row r="727" ht="15.6" customHeight="1" x14ac:dyDescent="0.25"/>
    <row r="728" ht="15.6" customHeight="1" x14ac:dyDescent="0.25"/>
    <row r="729" ht="15.6" customHeight="1" x14ac:dyDescent="0.25"/>
    <row r="730" ht="15.6" customHeight="1" x14ac:dyDescent="0.25"/>
    <row r="731" ht="15.6" customHeight="1" x14ac:dyDescent="0.25"/>
    <row r="732" ht="15.6" customHeight="1" x14ac:dyDescent="0.25"/>
    <row r="733" ht="15.6" customHeight="1" x14ac:dyDescent="0.25"/>
    <row r="734" ht="15.6" customHeight="1" x14ac:dyDescent="0.25"/>
    <row r="735" ht="15.6" customHeight="1" x14ac:dyDescent="0.25"/>
    <row r="736" ht="15.6" customHeight="1" x14ac:dyDescent="0.25"/>
    <row r="737" ht="15.6" customHeight="1" x14ac:dyDescent="0.25"/>
    <row r="738" ht="15.6" customHeight="1" x14ac:dyDescent="0.25"/>
    <row r="739" ht="15.6" customHeight="1" x14ac:dyDescent="0.25"/>
    <row r="740" ht="15.6" customHeight="1" x14ac:dyDescent="0.25"/>
    <row r="741" ht="15.6" customHeight="1" x14ac:dyDescent="0.25"/>
    <row r="742" ht="15.6" customHeight="1" x14ac:dyDescent="0.25"/>
    <row r="743" ht="15.6" customHeight="1" x14ac:dyDescent="0.25"/>
    <row r="744" ht="15.6" customHeight="1" x14ac:dyDescent="0.25"/>
    <row r="745" ht="15.6" customHeight="1" x14ac:dyDescent="0.25"/>
    <row r="746" ht="15.6" customHeight="1" x14ac:dyDescent="0.25"/>
    <row r="747" ht="15.6" customHeight="1" x14ac:dyDescent="0.25"/>
    <row r="748" ht="15.6" customHeight="1" x14ac:dyDescent="0.25"/>
    <row r="749" ht="15.6" customHeight="1" x14ac:dyDescent="0.25"/>
    <row r="750" ht="15.6" customHeight="1" x14ac:dyDescent="0.25"/>
    <row r="751" ht="15.6" customHeight="1" x14ac:dyDescent="0.25"/>
    <row r="752" ht="15.6" customHeight="1" x14ac:dyDescent="0.25"/>
    <row r="753" ht="15.6" customHeight="1" x14ac:dyDescent="0.25"/>
    <row r="754" ht="15.6" customHeight="1" x14ac:dyDescent="0.25"/>
    <row r="755" ht="15.6" customHeight="1" x14ac:dyDescent="0.25"/>
    <row r="756" ht="15.6" customHeight="1" x14ac:dyDescent="0.25"/>
    <row r="757" ht="15.6" customHeight="1" x14ac:dyDescent="0.25"/>
    <row r="758" ht="15.6" customHeight="1" x14ac:dyDescent="0.25"/>
    <row r="759" ht="15.6" customHeight="1" x14ac:dyDescent="0.25"/>
    <row r="760" ht="15.6" customHeight="1" x14ac:dyDescent="0.25"/>
    <row r="761" ht="15.6" customHeight="1" x14ac:dyDescent="0.25"/>
    <row r="762" ht="15.6" customHeight="1" x14ac:dyDescent="0.25"/>
    <row r="763" ht="15.6" customHeight="1" x14ac:dyDescent="0.25"/>
    <row r="764" ht="15.6" customHeight="1" x14ac:dyDescent="0.25"/>
    <row r="765" ht="15.6" customHeight="1" x14ac:dyDescent="0.25"/>
    <row r="766" ht="15.6" customHeight="1" x14ac:dyDescent="0.25"/>
    <row r="767" ht="15.6" customHeight="1" x14ac:dyDescent="0.25"/>
    <row r="768" ht="15.6" customHeight="1" x14ac:dyDescent="0.25"/>
    <row r="769" ht="15.6" customHeight="1" x14ac:dyDescent="0.25"/>
    <row r="770" ht="15.6" customHeight="1" x14ac:dyDescent="0.25"/>
    <row r="771" ht="15.6" customHeight="1" x14ac:dyDescent="0.25"/>
    <row r="772" ht="15.6" customHeight="1" x14ac:dyDescent="0.25"/>
    <row r="773" ht="15.6" customHeight="1" x14ac:dyDescent="0.25"/>
    <row r="774" ht="15.6" customHeight="1" x14ac:dyDescent="0.25"/>
    <row r="775" ht="15.6" customHeight="1" x14ac:dyDescent="0.25"/>
    <row r="776" ht="15.6" customHeight="1" x14ac:dyDescent="0.25"/>
    <row r="777" ht="15.6" customHeight="1" x14ac:dyDescent="0.25"/>
    <row r="778" ht="15.6" customHeight="1" x14ac:dyDescent="0.25"/>
    <row r="779" ht="15.6" customHeight="1" x14ac:dyDescent="0.25"/>
    <row r="780" ht="15.6" customHeight="1" x14ac:dyDescent="0.25"/>
    <row r="781" ht="15.6" customHeight="1" x14ac:dyDescent="0.25"/>
    <row r="782" ht="15.6" customHeight="1" x14ac:dyDescent="0.25"/>
    <row r="783" ht="15.6" customHeight="1" x14ac:dyDescent="0.25"/>
    <row r="784" ht="15.6" customHeight="1" x14ac:dyDescent="0.25"/>
    <row r="785" ht="15.6" customHeight="1" x14ac:dyDescent="0.25"/>
    <row r="786" ht="15.6" customHeight="1" x14ac:dyDescent="0.25"/>
    <row r="787" ht="15.6" customHeight="1" x14ac:dyDescent="0.25"/>
    <row r="788" ht="15.6" customHeight="1" x14ac:dyDescent="0.25"/>
    <row r="789" ht="15.6" customHeight="1" x14ac:dyDescent="0.25"/>
    <row r="790" ht="15.6" customHeight="1" x14ac:dyDescent="0.25"/>
    <row r="791" ht="15.6" customHeight="1" x14ac:dyDescent="0.25"/>
    <row r="792" ht="15.6" customHeight="1" x14ac:dyDescent="0.25"/>
    <row r="793" ht="15.6" customHeight="1" x14ac:dyDescent="0.25"/>
    <row r="794" ht="15.6" customHeight="1" x14ac:dyDescent="0.25"/>
    <row r="795" ht="15.6" customHeight="1" x14ac:dyDescent="0.25"/>
    <row r="796" ht="15.6" customHeight="1" x14ac:dyDescent="0.25"/>
    <row r="797" ht="15.6" customHeight="1" x14ac:dyDescent="0.25"/>
    <row r="798" ht="15.6" customHeight="1" x14ac:dyDescent="0.25"/>
    <row r="799" ht="15.6" customHeight="1" x14ac:dyDescent="0.25"/>
    <row r="800" ht="15.6" customHeight="1" x14ac:dyDescent="0.25"/>
    <row r="801" ht="15.6" customHeight="1" x14ac:dyDescent="0.25"/>
    <row r="802" ht="15.6" customHeight="1" x14ac:dyDescent="0.25"/>
    <row r="803" ht="15.6" customHeight="1" x14ac:dyDescent="0.25"/>
    <row r="804" ht="15.6" customHeight="1" x14ac:dyDescent="0.25"/>
    <row r="805" ht="15.6" customHeight="1" x14ac:dyDescent="0.25"/>
    <row r="806" ht="15.6" customHeight="1" x14ac:dyDescent="0.25"/>
    <row r="807" ht="15.6" customHeight="1" x14ac:dyDescent="0.25"/>
    <row r="808" ht="15.6" customHeight="1" x14ac:dyDescent="0.25"/>
    <row r="809" ht="15.6" customHeight="1" x14ac:dyDescent="0.25"/>
    <row r="810" ht="15.6" customHeight="1" x14ac:dyDescent="0.25"/>
    <row r="811" ht="15.6" customHeight="1" x14ac:dyDescent="0.25"/>
    <row r="812" ht="15.6" customHeight="1" x14ac:dyDescent="0.25"/>
    <row r="813" ht="15.6" customHeight="1" x14ac:dyDescent="0.25"/>
    <row r="814" ht="15.6" customHeight="1" x14ac:dyDescent="0.25"/>
    <row r="815" ht="15.6" customHeight="1" x14ac:dyDescent="0.25"/>
    <row r="816" ht="15.6" customHeight="1" x14ac:dyDescent="0.25"/>
    <row r="817" ht="15.6" customHeight="1" x14ac:dyDescent="0.25"/>
    <row r="818" ht="15.6" customHeight="1" x14ac:dyDescent="0.25"/>
    <row r="819" ht="15.6" customHeight="1" x14ac:dyDescent="0.25"/>
    <row r="820" ht="15.6" customHeight="1" x14ac:dyDescent="0.25"/>
    <row r="821" ht="15.6" customHeight="1" x14ac:dyDescent="0.25"/>
    <row r="822" ht="15.6" customHeight="1" x14ac:dyDescent="0.25"/>
    <row r="823" ht="15.6" customHeight="1" x14ac:dyDescent="0.25"/>
    <row r="824" ht="15.6" customHeight="1" x14ac:dyDescent="0.25"/>
    <row r="825" ht="15.6" customHeight="1" x14ac:dyDescent="0.25"/>
    <row r="826" ht="15.6" customHeight="1" x14ac:dyDescent="0.25"/>
    <row r="827" ht="15.6" customHeight="1" x14ac:dyDescent="0.25"/>
    <row r="828" ht="15.6" customHeight="1" x14ac:dyDescent="0.25"/>
    <row r="829" ht="15.6" customHeight="1" x14ac:dyDescent="0.25"/>
    <row r="830" ht="15.6" customHeight="1" x14ac:dyDescent="0.25"/>
    <row r="831" ht="15.6" customHeight="1" x14ac:dyDescent="0.25"/>
    <row r="832" ht="15.6" customHeight="1" x14ac:dyDescent="0.25"/>
    <row r="833" ht="15.6" customHeight="1" x14ac:dyDescent="0.25"/>
    <row r="834" ht="15.6" customHeight="1" x14ac:dyDescent="0.25"/>
    <row r="835" ht="15.6" customHeight="1" x14ac:dyDescent="0.25"/>
    <row r="836" ht="15.6" customHeight="1" x14ac:dyDescent="0.25"/>
    <row r="837" ht="15.6" customHeight="1" x14ac:dyDescent="0.25"/>
    <row r="838" ht="15.6" customHeight="1" x14ac:dyDescent="0.25"/>
    <row r="839" ht="15.6" customHeight="1" x14ac:dyDescent="0.25"/>
    <row r="840" ht="15.6" customHeight="1" x14ac:dyDescent="0.25"/>
    <row r="841" ht="15.6" customHeight="1" x14ac:dyDescent="0.25"/>
    <row r="842" ht="15.6" customHeight="1" x14ac:dyDescent="0.25"/>
    <row r="843" ht="15.6" customHeight="1" x14ac:dyDescent="0.25"/>
    <row r="844" ht="15.6" customHeight="1" x14ac:dyDescent="0.25"/>
    <row r="845" ht="15.6" customHeight="1" x14ac:dyDescent="0.25"/>
    <row r="846" ht="15.6" customHeight="1" x14ac:dyDescent="0.25"/>
    <row r="847" ht="15.6" customHeight="1" x14ac:dyDescent="0.25"/>
    <row r="848" ht="15.6" customHeight="1" x14ac:dyDescent="0.25"/>
    <row r="849" ht="15.6" customHeight="1" x14ac:dyDescent="0.25"/>
    <row r="850" ht="15.6" customHeight="1" x14ac:dyDescent="0.25"/>
    <row r="851" ht="15.6" customHeight="1" x14ac:dyDescent="0.25"/>
    <row r="852" ht="15.6" customHeight="1" x14ac:dyDescent="0.25"/>
    <row r="853" ht="15.6" customHeight="1" x14ac:dyDescent="0.25"/>
    <row r="854" ht="15.6" customHeight="1" x14ac:dyDescent="0.25"/>
    <row r="855" ht="15.6" customHeight="1" x14ac:dyDescent="0.25"/>
    <row r="856" ht="15.6" customHeight="1" x14ac:dyDescent="0.25"/>
    <row r="857" ht="15.6" customHeight="1" x14ac:dyDescent="0.25"/>
    <row r="858" ht="15.6" customHeight="1" x14ac:dyDescent="0.25"/>
    <row r="859" ht="15.6" customHeight="1" x14ac:dyDescent="0.25"/>
    <row r="860" ht="15.6" customHeight="1" x14ac:dyDescent="0.25"/>
    <row r="861" ht="15.6" customHeight="1" x14ac:dyDescent="0.25"/>
    <row r="862" ht="15.6" customHeight="1" x14ac:dyDescent="0.25"/>
    <row r="863" ht="15.6" customHeight="1" x14ac:dyDescent="0.25"/>
    <row r="864" ht="15.6" customHeight="1" x14ac:dyDescent="0.25"/>
    <row r="865" ht="15.6" customHeight="1" x14ac:dyDescent="0.25"/>
    <row r="866" ht="15.6" customHeight="1" x14ac:dyDescent="0.25"/>
    <row r="867" ht="15.6" customHeight="1" x14ac:dyDescent="0.25"/>
    <row r="868" ht="15.6" customHeight="1" x14ac:dyDescent="0.25"/>
    <row r="869" ht="15.6" customHeight="1" x14ac:dyDescent="0.25"/>
    <row r="870" ht="15.6" customHeight="1" x14ac:dyDescent="0.25"/>
    <row r="871" ht="15.6" customHeight="1" x14ac:dyDescent="0.25"/>
    <row r="872" ht="15.6" customHeight="1" x14ac:dyDescent="0.25"/>
    <row r="873" ht="15.6" customHeight="1" x14ac:dyDescent="0.25"/>
    <row r="874" ht="15.6" customHeight="1" x14ac:dyDescent="0.25"/>
    <row r="875" ht="15.6" customHeight="1" x14ac:dyDescent="0.25"/>
    <row r="876" ht="15.6" customHeight="1" x14ac:dyDescent="0.25"/>
    <row r="877" ht="15.6" customHeight="1" x14ac:dyDescent="0.25"/>
    <row r="878" ht="15.6" customHeight="1" x14ac:dyDescent="0.25"/>
    <row r="879" ht="15.6" customHeight="1" x14ac:dyDescent="0.25"/>
    <row r="880" ht="15.6" customHeight="1" x14ac:dyDescent="0.25"/>
    <row r="881" ht="15.6" customHeight="1" x14ac:dyDescent="0.25"/>
    <row r="882" ht="15.6" customHeight="1" x14ac:dyDescent="0.25"/>
    <row r="883" ht="15.6" customHeight="1" x14ac:dyDescent="0.25"/>
    <row r="884" ht="15.6" customHeight="1" x14ac:dyDescent="0.25"/>
    <row r="885" ht="15.6" customHeight="1" x14ac:dyDescent="0.25"/>
    <row r="886" ht="15.6" customHeight="1" x14ac:dyDescent="0.25"/>
    <row r="887" ht="15.6" customHeight="1" x14ac:dyDescent="0.25"/>
    <row r="888" ht="15.6" customHeight="1" x14ac:dyDescent="0.25"/>
    <row r="889" ht="15.6" customHeight="1" x14ac:dyDescent="0.25"/>
    <row r="890" ht="15.6" customHeight="1" x14ac:dyDescent="0.25"/>
    <row r="891" ht="15.6" customHeight="1" x14ac:dyDescent="0.25"/>
    <row r="892" ht="15.6" customHeight="1" x14ac:dyDescent="0.25"/>
    <row r="893" ht="15.6" customHeight="1" x14ac:dyDescent="0.25"/>
    <row r="894" ht="15.6" customHeight="1" x14ac:dyDescent="0.25"/>
    <row r="895" ht="15.6" customHeight="1" x14ac:dyDescent="0.25"/>
    <row r="896" ht="15.6" customHeight="1" x14ac:dyDescent="0.25"/>
    <row r="897" ht="15.6" customHeight="1" x14ac:dyDescent="0.25"/>
    <row r="898" ht="15.6" customHeight="1" x14ac:dyDescent="0.25"/>
    <row r="899" ht="15.6" customHeight="1" x14ac:dyDescent="0.25"/>
    <row r="900" ht="15.6" customHeight="1" x14ac:dyDescent="0.25"/>
    <row r="901" ht="15.6" customHeight="1" x14ac:dyDescent="0.25"/>
    <row r="902" ht="15.6" customHeight="1" x14ac:dyDescent="0.25"/>
    <row r="903" ht="15.6" customHeight="1" x14ac:dyDescent="0.25"/>
    <row r="904" ht="15.6" customHeight="1" x14ac:dyDescent="0.25"/>
    <row r="905" ht="15.6" customHeight="1" x14ac:dyDescent="0.25"/>
    <row r="906" ht="15.6" customHeight="1" x14ac:dyDescent="0.25"/>
    <row r="907" ht="15.6" customHeight="1" x14ac:dyDescent="0.25"/>
    <row r="908" ht="15.6" customHeight="1" x14ac:dyDescent="0.25"/>
    <row r="909" ht="15.6" customHeight="1" x14ac:dyDescent="0.25"/>
    <row r="910" ht="15.6" customHeight="1" x14ac:dyDescent="0.25"/>
    <row r="911" ht="15.6" customHeight="1" x14ac:dyDescent="0.25"/>
    <row r="912" ht="15.6" customHeight="1" x14ac:dyDescent="0.25"/>
    <row r="913" ht="15.6" customHeight="1" x14ac:dyDescent="0.25"/>
    <row r="914" ht="15.6" customHeight="1" x14ac:dyDescent="0.25"/>
    <row r="915" ht="15.6" customHeight="1" x14ac:dyDescent="0.25"/>
    <row r="916" ht="15.6" customHeight="1" x14ac:dyDescent="0.25"/>
    <row r="917" ht="15.6" customHeight="1" x14ac:dyDescent="0.25"/>
    <row r="918" ht="15.6" customHeight="1" x14ac:dyDescent="0.25"/>
    <row r="919" ht="15.6" customHeight="1" x14ac:dyDescent="0.25"/>
    <row r="920" ht="15.6" customHeight="1" x14ac:dyDescent="0.25"/>
    <row r="921" ht="15.6" customHeight="1" x14ac:dyDescent="0.25"/>
    <row r="922" ht="15.6" customHeight="1" x14ac:dyDescent="0.25"/>
    <row r="923" ht="15.6" customHeight="1" x14ac:dyDescent="0.25"/>
    <row r="924" ht="15.6" customHeight="1" x14ac:dyDescent="0.25"/>
    <row r="925" ht="15.6" customHeight="1" x14ac:dyDescent="0.25"/>
    <row r="926" ht="15.6" customHeight="1" x14ac:dyDescent="0.25"/>
    <row r="927" ht="15.6" customHeight="1" x14ac:dyDescent="0.25"/>
    <row r="928" ht="15.6" customHeight="1" x14ac:dyDescent="0.25"/>
    <row r="929" ht="15.6" customHeight="1" x14ac:dyDescent="0.25"/>
    <row r="930" ht="15.6" customHeight="1" x14ac:dyDescent="0.25"/>
    <row r="931" ht="15.6" customHeight="1" x14ac:dyDescent="0.25"/>
    <row r="932" ht="15.6" customHeight="1" x14ac:dyDescent="0.25"/>
    <row r="933" ht="15.6" customHeight="1" x14ac:dyDescent="0.25"/>
    <row r="934" ht="15.6" customHeight="1" x14ac:dyDescent="0.25"/>
    <row r="935" ht="15.6" customHeight="1" x14ac:dyDescent="0.25"/>
    <row r="936" ht="15.6" customHeight="1" x14ac:dyDescent="0.25"/>
    <row r="937" ht="15.6" customHeight="1" x14ac:dyDescent="0.25"/>
    <row r="938" ht="15.6" customHeight="1" x14ac:dyDescent="0.25"/>
    <row r="939" ht="15.6" customHeight="1" x14ac:dyDescent="0.25"/>
    <row r="940" ht="15.6" customHeight="1" x14ac:dyDescent="0.25"/>
    <row r="941" ht="15.6" customHeight="1" x14ac:dyDescent="0.25"/>
    <row r="942" ht="15.6" customHeight="1" x14ac:dyDescent="0.25"/>
    <row r="943" ht="15.6" customHeight="1" x14ac:dyDescent="0.25"/>
    <row r="944" ht="15.6" customHeight="1" x14ac:dyDescent="0.25"/>
    <row r="945" ht="15.6" customHeight="1" x14ac:dyDescent="0.25"/>
    <row r="946" ht="15.6" customHeight="1" x14ac:dyDescent="0.25"/>
    <row r="947" ht="15.6" customHeight="1" x14ac:dyDescent="0.25"/>
    <row r="948" ht="15.6" customHeight="1" x14ac:dyDescent="0.25"/>
    <row r="949" ht="15.6" customHeight="1" x14ac:dyDescent="0.25"/>
    <row r="950" ht="15.6" customHeight="1" x14ac:dyDescent="0.25"/>
    <row r="951" ht="15.6" customHeight="1" x14ac:dyDescent="0.25"/>
    <row r="952" ht="15.6" customHeight="1" x14ac:dyDescent="0.25"/>
    <row r="953" ht="15.6" customHeight="1" x14ac:dyDescent="0.25"/>
    <row r="954" ht="15.6" customHeight="1" x14ac:dyDescent="0.25"/>
    <row r="955" ht="15.6" customHeight="1" x14ac:dyDescent="0.25"/>
    <row r="956" ht="15.6" customHeight="1" x14ac:dyDescent="0.25"/>
    <row r="957" ht="15.6" customHeight="1" x14ac:dyDescent="0.25"/>
    <row r="958" ht="15.6" customHeight="1" x14ac:dyDescent="0.25"/>
    <row r="959" ht="15.6" customHeight="1" x14ac:dyDescent="0.25"/>
    <row r="960" ht="15.6" customHeight="1" x14ac:dyDescent="0.25"/>
    <row r="961" ht="15.6" customHeight="1" x14ac:dyDescent="0.25"/>
    <row r="962" ht="15.6" customHeight="1" x14ac:dyDescent="0.25"/>
    <row r="963" ht="15.6" customHeight="1" x14ac:dyDescent="0.25"/>
    <row r="964" ht="15.6" customHeight="1" x14ac:dyDescent="0.25"/>
    <row r="965" ht="15.6" customHeight="1" x14ac:dyDescent="0.25"/>
    <row r="966" ht="15.6" customHeight="1" x14ac:dyDescent="0.25"/>
    <row r="967" ht="15.6" customHeight="1" x14ac:dyDescent="0.25"/>
    <row r="968" ht="15.6" customHeight="1" x14ac:dyDescent="0.25"/>
    <row r="969" ht="15.6" customHeight="1" x14ac:dyDescent="0.25"/>
    <row r="970" ht="15.6" customHeight="1" x14ac:dyDescent="0.25"/>
    <row r="971" ht="15.6" customHeight="1" x14ac:dyDescent="0.25"/>
    <row r="972" ht="15.6" customHeight="1" x14ac:dyDescent="0.25"/>
    <row r="973" ht="15.6" customHeight="1" x14ac:dyDescent="0.25"/>
    <row r="974" ht="15.6" customHeight="1" x14ac:dyDescent="0.25"/>
    <row r="975" ht="15.6" customHeight="1" x14ac:dyDescent="0.25"/>
    <row r="976" ht="15.6" customHeight="1" x14ac:dyDescent="0.25"/>
    <row r="977" ht="15.6" customHeight="1" x14ac:dyDescent="0.25"/>
    <row r="978" ht="15.6" customHeight="1" x14ac:dyDescent="0.25"/>
    <row r="979" ht="15.6" customHeight="1" x14ac:dyDescent="0.25"/>
    <row r="980" ht="15.6" customHeight="1" x14ac:dyDescent="0.25"/>
    <row r="981" ht="15.6" customHeight="1" x14ac:dyDescent="0.25"/>
    <row r="982" ht="15.6" customHeight="1" x14ac:dyDescent="0.25"/>
    <row r="983" ht="15.6" customHeight="1" x14ac:dyDescent="0.25"/>
    <row r="984" ht="15.6" customHeight="1" x14ac:dyDescent="0.25"/>
    <row r="985" ht="15.6" customHeight="1" x14ac:dyDescent="0.25"/>
    <row r="986" ht="15.6" customHeight="1" x14ac:dyDescent="0.25"/>
    <row r="987" ht="15.6" customHeight="1" x14ac:dyDescent="0.25"/>
    <row r="988" ht="15.6" customHeight="1" x14ac:dyDescent="0.25"/>
    <row r="989" ht="15.6" customHeight="1" x14ac:dyDescent="0.25"/>
    <row r="990" ht="15.6" customHeight="1" x14ac:dyDescent="0.25"/>
    <row r="991" ht="15.6" customHeight="1" x14ac:dyDescent="0.25"/>
    <row r="992" ht="15.6" customHeight="1" x14ac:dyDescent="0.25"/>
    <row r="993" ht="15.6" customHeight="1" x14ac:dyDescent="0.25"/>
    <row r="994" ht="15.6" customHeight="1" x14ac:dyDescent="0.25"/>
    <row r="995" ht="15.6" customHeight="1" x14ac:dyDescent="0.25"/>
    <row r="996" ht="15.6" customHeight="1" x14ac:dyDescent="0.25"/>
    <row r="997" ht="15.6" customHeight="1" x14ac:dyDescent="0.25"/>
    <row r="998" ht="15.6" customHeight="1" x14ac:dyDescent="0.25"/>
    <row r="999" ht="15.6" customHeight="1" x14ac:dyDescent="0.25"/>
    <row r="1000" ht="15.6" customHeight="1" x14ac:dyDescent="0.25"/>
  </sheetData>
  <sheetProtection algorithmName="SHA-512" hashValue="4/xU+kxz7NtYhidkwrlZgEFUmjQHziclKwlBVE4tALTuq01UE8w9oxv0xyxk5gzK/6emWUCveh4BUD+XFKe0IQ==" saltValue="sgssP8GctVh9pycuM5mhuw==" spinCount="100000" sheet="1" objects="1" scenarios="1"/>
  <mergeCells count="124">
    <mergeCell ref="E5:G5"/>
    <mergeCell ref="H5:I5"/>
    <mergeCell ref="J5:K5"/>
    <mergeCell ref="L5:M5"/>
    <mergeCell ref="E6:G6"/>
    <mergeCell ref="H6:I6"/>
    <mergeCell ref="J6:K6"/>
    <mergeCell ref="L6:M6"/>
    <mergeCell ref="A2:C2"/>
    <mergeCell ref="D2:E2"/>
    <mergeCell ref="H2:J2"/>
    <mergeCell ref="K2:M2"/>
    <mergeCell ref="A3:C3"/>
    <mergeCell ref="D3:E3"/>
    <mergeCell ref="H3:J3"/>
    <mergeCell ref="K3:M3"/>
    <mergeCell ref="N6:N30"/>
    <mergeCell ref="E7:G7"/>
    <mergeCell ref="H7:I7"/>
    <mergeCell ref="J7:K7"/>
    <mergeCell ref="L7:M7"/>
    <mergeCell ref="E8:G8"/>
    <mergeCell ref="H8:I8"/>
    <mergeCell ref="J8:K8"/>
    <mergeCell ref="L8:M8"/>
    <mergeCell ref="E9:G9"/>
    <mergeCell ref="E11:G11"/>
    <mergeCell ref="H11:I11"/>
    <mergeCell ref="J11:K11"/>
    <mergeCell ref="L11:M11"/>
    <mergeCell ref="E12:G12"/>
    <mergeCell ref="H12:I12"/>
    <mergeCell ref="J12:K12"/>
    <mergeCell ref="L12:M12"/>
    <mergeCell ref="H9:I9"/>
    <mergeCell ref="J9:K9"/>
    <mergeCell ref="L9:M9"/>
    <mergeCell ref="E10:G10"/>
    <mergeCell ref="H10:I10"/>
    <mergeCell ref="J10:K10"/>
    <mergeCell ref="L10:M10"/>
    <mergeCell ref="E15:G15"/>
    <mergeCell ref="H15:I15"/>
    <mergeCell ref="J15:K15"/>
    <mergeCell ref="L15:M15"/>
    <mergeCell ref="E16:G16"/>
    <mergeCell ref="H16:I16"/>
    <mergeCell ref="J16:K16"/>
    <mergeCell ref="L16:M16"/>
    <mergeCell ref="E13:G13"/>
    <mergeCell ref="H13:I13"/>
    <mergeCell ref="J13:K13"/>
    <mergeCell ref="L13:M13"/>
    <mergeCell ref="E14:G14"/>
    <mergeCell ref="H14:I14"/>
    <mergeCell ref="J14:K14"/>
    <mergeCell ref="L14:M14"/>
    <mergeCell ref="E19:G19"/>
    <mergeCell ref="H19:I19"/>
    <mergeCell ref="J19:K19"/>
    <mergeCell ref="L19:M19"/>
    <mergeCell ref="E20:G20"/>
    <mergeCell ref="H20:I20"/>
    <mergeCell ref="J20:K20"/>
    <mergeCell ref="L20:M20"/>
    <mergeCell ref="E17:G17"/>
    <mergeCell ref="H17:I17"/>
    <mergeCell ref="J17:K17"/>
    <mergeCell ref="L17:M17"/>
    <mergeCell ref="E18:G18"/>
    <mergeCell ref="H18:I18"/>
    <mergeCell ref="J18:K18"/>
    <mergeCell ref="L18:M18"/>
    <mergeCell ref="E23:G23"/>
    <mergeCell ref="H23:I23"/>
    <mergeCell ref="J23:K23"/>
    <mergeCell ref="L23:M23"/>
    <mergeCell ref="E24:G24"/>
    <mergeCell ref="H24:I24"/>
    <mergeCell ref="J24:K24"/>
    <mergeCell ref="L24:M24"/>
    <mergeCell ref="E21:G21"/>
    <mergeCell ref="H21:I21"/>
    <mergeCell ref="J21:K21"/>
    <mergeCell ref="L21:M21"/>
    <mergeCell ref="E22:G22"/>
    <mergeCell ref="H22:I22"/>
    <mergeCell ref="J22:K22"/>
    <mergeCell ref="L22:M22"/>
    <mergeCell ref="H28:I28"/>
    <mergeCell ref="J28:K28"/>
    <mergeCell ref="L28:M28"/>
    <mergeCell ref="E25:G25"/>
    <mergeCell ref="H25:I25"/>
    <mergeCell ref="J25:K25"/>
    <mergeCell ref="L25:M25"/>
    <mergeCell ref="E26:G26"/>
    <mergeCell ref="H26:I26"/>
    <mergeCell ref="J26:K26"/>
    <mergeCell ref="L26:M26"/>
    <mergeCell ref="A1:G1"/>
    <mergeCell ref="I1:N1"/>
    <mergeCell ref="A31:B32"/>
    <mergeCell ref="C31:G31"/>
    <mergeCell ref="H31:K31"/>
    <mergeCell ref="L31:M31"/>
    <mergeCell ref="C32:F32"/>
    <mergeCell ref="A33:B35"/>
    <mergeCell ref="C33:N33"/>
    <mergeCell ref="C34:N34"/>
    <mergeCell ref="C35:N35"/>
    <mergeCell ref="E29:G29"/>
    <mergeCell ref="H29:I29"/>
    <mergeCell ref="J29:K29"/>
    <mergeCell ref="L29:M29"/>
    <mergeCell ref="E30:G30"/>
    <mergeCell ref="H30:I30"/>
    <mergeCell ref="J30:K30"/>
    <mergeCell ref="L30:M30"/>
    <mergeCell ref="E27:G27"/>
    <mergeCell ref="H27:I27"/>
    <mergeCell ref="J27:K27"/>
    <mergeCell ref="L27:M27"/>
    <mergeCell ref="E28:G28"/>
  </mergeCells>
  <phoneticPr fontId="1" type="noConversion"/>
  <hyperlinks>
    <hyperlink ref="Q1" location="說明頁!A1" display="回到說明頁" xr:uid="{00000000-0004-0000-0400-000000000000}"/>
  </hyperlinks>
  <pageMargins left="0.7" right="0.7" top="0.75" bottom="0.75" header="0" footer="0"/>
  <pageSetup paperSize="9" scale="86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B1:D8"/>
  <sheetViews>
    <sheetView zoomScale="115" zoomScaleNormal="115" workbookViewId="0"/>
  </sheetViews>
  <sheetFormatPr defaultColWidth="42.5" defaultRowHeight="16.5" x14ac:dyDescent="0.25"/>
  <cols>
    <col min="1" max="1" width="6.125" customWidth="1"/>
    <col min="2" max="2" width="53.875" customWidth="1"/>
    <col min="3" max="3" width="98.125" style="52" bestFit="1" customWidth="1"/>
    <col min="4" max="4" width="22" customWidth="1"/>
  </cols>
  <sheetData>
    <row r="1" spans="2:4" ht="35.25" customHeight="1" x14ac:dyDescent="0.25">
      <c r="B1" s="62" t="s">
        <v>213</v>
      </c>
      <c r="C1" s="53" t="s">
        <v>204</v>
      </c>
    </row>
    <row r="2" spans="2:4" ht="35.25" customHeight="1" x14ac:dyDescent="0.25">
      <c r="B2" s="63" t="s">
        <v>241</v>
      </c>
      <c r="C2" s="61" t="s">
        <v>225</v>
      </c>
      <c r="D2" s="66"/>
    </row>
    <row r="3" spans="2:4" ht="35.25" customHeight="1" x14ac:dyDescent="0.25">
      <c r="B3" s="63" t="s">
        <v>231</v>
      </c>
      <c r="C3" s="85" t="s">
        <v>224</v>
      </c>
    </row>
    <row r="4" spans="2:4" ht="35.25" customHeight="1" x14ac:dyDescent="0.25">
      <c r="B4" s="63" t="s">
        <v>235</v>
      </c>
      <c r="C4" s="85"/>
    </row>
    <row r="5" spans="2:4" ht="35.25" customHeight="1" x14ac:dyDescent="0.25">
      <c r="B5" s="87" t="s">
        <v>233</v>
      </c>
      <c r="C5" s="85" t="s">
        <v>236</v>
      </c>
    </row>
    <row r="6" spans="2:4" ht="35.25" customHeight="1" x14ac:dyDescent="0.25">
      <c r="B6" s="87" t="s">
        <v>232</v>
      </c>
      <c r="C6" s="85"/>
    </row>
    <row r="7" spans="2:4" ht="35.25" customHeight="1" x14ac:dyDescent="0.25">
      <c r="B7" s="87" t="s">
        <v>234</v>
      </c>
      <c r="C7" s="85"/>
    </row>
    <row r="8" spans="2:4" s="9" customFormat="1" ht="23.25" customHeight="1" x14ac:dyDescent="0.25">
      <c r="C8" s="13"/>
    </row>
  </sheetData>
  <sheetProtection algorithmName="SHA-512" hashValue="5FWKU9C/pwHGN96AitmGWqcuanLnj+AgFu6nkiaMTZ19SpCgj0msCjuSgBFQxxj4MSbjwvfgUPOLX6bVo7BNmQ==" saltValue="lrY9fxYij7/GdRz6YNpsew==" spinCount="100000" sheet="1" objects="1" scenarios="1"/>
  <phoneticPr fontId="1" type="noConversion"/>
  <hyperlinks>
    <hyperlink ref="C1" location="說明頁!A1" display="回到說明頁" xr:uid="{00000000-0004-0000-0500-000000000000}"/>
    <hyperlink ref="C3" r:id="rId1" xr:uid="{00000000-0004-0000-0500-000001000000}"/>
    <hyperlink ref="C5" r:id="rId2" xr:uid="{00000000-0004-0000-0500-00000200000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workbookViewId="0"/>
  </sheetViews>
  <sheetFormatPr defaultColWidth="8.75" defaultRowHeight="15.75" x14ac:dyDescent="0.25"/>
  <cols>
    <col min="1" max="1" width="24.5" style="9" bestFit="1" customWidth="1"/>
    <col min="2" max="2" width="12.5" style="9" bestFit="1" customWidth="1"/>
    <col min="3" max="16384" width="8.75" style="9"/>
  </cols>
  <sheetData>
    <row r="1" spans="1:2" x14ac:dyDescent="0.25">
      <c r="A1" s="9" t="s">
        <v>129</v>
      </c>
      <c r="B1" s="9">
        <f>加保申請表!D6</f>
        <v>610101001</v>
      </c>
    </row>
    <row r="2" spans="1:2" x14ac:dyDescent="0.25">
      <c r="A2" s="9" t="s">
        <v>130</v>
      </c>
      <c r="B2" s="9" t="str">
        <f>加保申請表!I6</f>
        <v>王小明</v>
      </c>
    </row>
    <row r="3" spans="1:2" x14ac:dyDescent="0.25">
      <c r="A3" s="9" t="s">
        <v>131</v>
      </c>
      <c r="B3" s="14" t="str">
        <f>加保申請表!D8</f>
        <v>A01234564645</v>
      </c>
    </row>
    <row r="4" spans="1:2" x14ac:dyDescent="0.25">
      <c r="A4" s="9" t="s">
        <v>132</v>
      </c>
      <c r="B4" s="9" t="str">
        <f>加保申請表!I8</f>
        <v>女</v>
      </c>
    </row>
    <row r="5" spans="1:2" x14ac:dyDescent="0.25">
      <c r="A5" s="9" t="s">
        <v>133</v>
      </c>
      <c r="B5" s="9" t="str">
        <f>加保申請表!M8</f>
        <v>一般生</v>
      </c>
    </row>
    <row r="6" spans="1:2" x14ac:dyDescent="0.25">
      <c r="A6" s="9" t="s">
        <v>134</v>
      </c>
      <c r="B6" s="9" t="s">
        <v>142</v>
      </c>
    </row>
    <row r="7" spans="1:2" x14ac:dyDescent="0.25">
      <c r="A7" s="9" t="s">
        <v>135</v>
      </c>
      <c r="B7" s="9">
        <f>加保申請表!D20</f>
        <v>30</v>
      </c>
    </row>
    <row r="8" spans="1:2" x14ac:dyDescent="0.25">
      <c r="A8" s="9" t="s">
        <v>136</v>
      </c>
      <c r="B8" s="9" t="str">
        <f>加保申請表!E21+1911&amp;"/"&amp;加保申請表!G21&amp;"/"&amp;加保申請表!I21</f>
        <v>2026/3/1</v>
      </c>
    </row>
    <row r="9" spans="1:2" x14ac:dyDescent="0.25">
      <c r="A9" s="9" t="s">
        <v>137</v>
      </c>
      <c r="B9" s="9" t="str">
        <f>加保申請表!E22+1911&amp;"/"&amp;加保申請表!G22&amp;"/"&amp;加保申請表!I22</f>
        <v>2026/3/31</v>
      </c>
    </row>
    <row r="10" spans="1:2" x14ac:dyDescent="0.25">
      <c r="A10" s="9" t="s">
        <v>138</v>
      </c>
      <c r="B10" s="9" t="str">
        <f>加保申請表!D17&amp;加保申請表!G17&amp;加保申請表!I17</f>
        <v>華南商業銀行(008)圓山分行</v>
      </c>
    </row>
    <row r="11" spans="1:2" x14ac:dyDescent="0.25">
      <c r="A11" s="9" t="s">
        <v>139</v>
      </c>
      <c r="B11" s="14" t="str">
        <f>加保申請表!L17</f>
        <v>123456789</v>
      </c>
    </row>
    <row r="12" spans="1:2" x14ac:dyDescent="0.25">
      <c r="A12" s="9" t="s">
        <v>140</v>
      </c>
      <c r="B12" s="9" t="str">
        <f>加保申請表!G23</f>
        <v>否</v>
      </c>
    </row>
    <row r="13" spans="1:2" x14ac:dyDescent="0.25">
      <c r="A13" s="9" t="s">
        <v>141</v>
      </c>
      <c r="B13" s="14" t="str">
        <f>加保申請表!M6&amp;加保申請表!P6</f>
        <v>abcde@gm.ttu.edu.tw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workbookViewId="0">
      <selection activeCell="C3" sqref="C3"/>
    </sheetView>
  </sheetViews>
  <sheetFormatPr defaultColWidth="8.75" defaultRowHeight="15.75" x14ac:dyDescent="0.25"/>
  <cols>
    <col min="1" max="1" width="25.75" style="9" bestFit="1" customWidth="1"/>
    <col min="2" max="2" width="5.5" style="9" bestFit="1" customWidth="1"/>
    <col min="3" max="3" width="14.5" style="9" bestFit="1" customWidth="1"/>
    <col min="4" max="4" width="8.75" style="9"/>
    <col min="5" max="5" width="7.625" style="9" bestFit="1" customWidth="1"/>
    <col min="6" max="6" width="8.75" style="9"/>
    <col min="7" max="7" width="21.5" style="9" customWidth="1"/>
    <col min="8" max="8" width="14.5" style="9" bestFit="1" customWidth="1"/>
    <col min="9" max="9" width="18.5" style="9" bestFit="1" customWidth="1"/>
    <col min="10" max="16384" width="8.75" style="9"/>
  </cols>
  <sheetData>
    <row r="1" spans="1:10" s="11" customFormat="1" ht="16.5" x14ac:dyDescent="0.25">
      <c r="A1" s="10" t="s">
        <v>54</v>
      </c>
      <c r="B1" s="10" t="s">
        <v>5</v>
      </c>
      <c r="C1" s="10" t="s">
        <v>7</v>
      </c>
      <c r="D1" s="11" t="s">
        <v>90</v>
      </c>
      <c r="E1" s="10" t="s">
        <v>76</v>
      </c>
      <c r="F1" s="10" t="s">
        <v>77</v>
      </c>
      <c r="G1" s="11" t="s">
        <v>58</v>
      </c>
      <c r="H1" s="12" t="s">
        <v>8</v>
      </c>
      <c r="I1" s="10" t="s">
        <v>9</v>
      </c>
      <c r="J1" s="11" t="s">
        <v>107</v>
      </c>
    </row>
    <row r="2" spans="1:10" x14ac:dyDescent="0.25">
      <c r="A2" s="9" t="s">
        <v>60</v>
      </c>
      <c r="B2" s="9" t="s">
        <v>70</v>
      </c>
      <c r="C2" s="9" t="s">
        <v>71</v>
      </c>
      <c r="D2" s="9" t="s">
        <v>91</v>
      </c>
      <c r="E2" s="9">
        <v>1</v>
      </c>
      <c r="F2" s="9">
        <v>28</v>
      </c>
      <c r="G2" s="9" t="s">
        <v>78</v>
      </c>
      <c r="H2" s="9" t="s">
        <v>80</v>
      </c>
      <c r="I2" s="1" t="str">
        <f>"@gm.ttu.edu.tw"</f>
        <v>@gm.ttu.edu.tw</v>
      </c>
      <c r="J2" s="9" t="s">
        <v>48</v>
      </c>
    </row>
    <row r="3" spans="1:10" x14ac:dyDescent="0.25">
      <c r="A3" s="9" t="s">
        <v>61</v>
      </c>
      <c r="B3" s="9" t="s">
        <v>6</v>
      </c>
      <c r="C3" s="9" t="s">
        <v>226</v>
      </c>
      <c r="D3" s="9" t="s">
        <v>92</v>
      </c>
      <c r="E3" s="9">
        <v>2</v>
      </c>
      <c r="F3" s="9">
        <v>29</v>
      </c>
      <c r="G3" s="9" t="s">
        <v>79</v>
      </c>
      <c r="H3" s="9" t="s">
        <v>81</v>
      </c>
      <c r="I3" s="1" t="str">
        <f>"@gmail.com"</f>
        <v>@gmail.com</v>
      </c>
      <c r="J3" s="9" t="s">
        <v>49</v>
      </c>
    </row>
    <row r="4" spans="1:10" x14ac:dyDescent="0.25">
      <c r="A4" s="9" t="s">
        <v>62</v>
      </c>
      <c r="C4" s="9" t="s">
        <v>75</v>
      </c>
      <c r="E4" s="9">
        <v>3</v>
      </c>
      <c r="F4" s="9">
        <v>30</v>
      </c>
      <c r="H4" s="9" t="s">
        <v>50</v>
      </c>
      <c r="I4" s="9" t="s">
        <v>216</v>
      </c>
      <c r="J4" s="9" t="s">
        <v>108</v>
      </c>
    </row>
    <row r="5" spans="1:10" x14ac:dyDescent="0.25">
      <c r="A5" s="9" t="s">
        <v>63</v>
      </c>
      <c r="C5" s="9" t="s">
        <v>72</v>
      </c>
      <c r="E5" s="9">
        <v>4</v>
      </c>
      <c r="F5" s="9">
        <v>31</v>
      </c>
    </row>
    <row r="6" spans="1:10" x14ac:dyDescent="0.25">
      <c r="A6" s="9" t="s">
        <v>53</v>
      </c>
      <c r="C6" s="9" t="s">
        <v>73</v>
      </c>
      <c r="E6" s="9">
        <v>5</v>
      </c>
    </row>
    <row r="7" spans="1:10" x14ac:dyDescent="0.25">
      <c r="A7" s="9" t="s">
        <v>64</v>
      </c>
      <c r="C7" s="9" t="s">
        <v>74</v>
      </c>
      <c r="E7" s="9">
        <v>6</v>
      </c>
    </row>
    <row r="8" spans="1:10" x14ac:dyDescent="0.25">
      <c r="A8" s="9" t="s">
        <v>65</v>
      </c>
      <c r="E8" s="9">
        <v>7</v>
      </c>
    </row>
    <row r="9" spans="1:10" x14ac:dyDescent="0.25">
      <c r="A9" s="9" t="s">
        <v>66</v>
      </c>
      <c r="E9" s="9">
        <v>8</v>
      </c>
    </row>
    <row r="10" spans="1:10" x14ac:dyDescent="0.25">
      <c r="A10" s="9" t="s">
        <v>67</v>
      </c>
    </row>
    <row r="11" spans="1:10" x14ac:dyDescent="0.25">
      <c r="A11" s="9" t="s">
        <v>68</v>
      </c>
    </row>
    <row r="12" spans="1:10" x14ac:dyDescent="0.25">
      <c r="A12" s="9" t="s">
        <v>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zoomScale="145" zoomScaleNormal="145" workbookViewId="0">
      <selection activeCell="D12" sqref="D12"/>
    </sheetView>
  </sheetViews>
  <sheetFormatPr defaultColWidth="8.625" defaultRowHeight="15.75" x14ac:dyDescent="0.25"/>
  <cols>
    <col min="1" max="1" width="8.625" style="2" bestFit="1" customWidth="1"/>
    <col min="2" max="2" width="2.5" style="2" bestFit="1" customWidth="1"/>
    <col min="3" max="3" width="8.625" style="2" bestFit="1" customWidth="1"/>
    <col min="4" max="4" width="16.25" style="2" bestFit="1" customWidth="1"/>
    <col min="5" max="5" width="13.5" style="2" bestFit="1" customWidth="1"/>
    <col min="6" max="6" width="3.125" style="2" customWidth="1"/>
    <col min="7" max="7" width="12.125" style="2" bestFit="1" customWidth="1"/>
    <col min="8" max="8" width="10" style="2" customWidth="1"/>
    <col min="9" max="11" width="8.625" style="2"/>
    <col min="12" max="12" width="23.625" style="2" bestFit="1" customWidth="1"/>
    <col min="13" max="13" width="5.625" style="2" bestFit="1" customWidth="1"/>
    <col min="14" max="14" width="14.5" style="2" bestFit="1" customWidth="1"/>
    <col min="15" max="15" width="14.625" style="2" bestFit="1" customWidth="1"/>
    <col min="16" max="16384" width="8.625" style="2"/>
  </cols>
  <sheetData>
    <row r="1" spans="1:14" s="60" customFormat="1" ht="23.25" customHeight="1" x14ac:dyDescent="0.25">
      <c r="A1" s="238" t="s">
        <v>14</v>
      </c>
      <c r="B1" s="238"/>
      <c r="C1" s="238"/>
      <c r="D1" s="238"/>
      <c r="E1" s="238"/>
    </row>
    <row r="2" spans="1:14" s="60" customFormat="1" ht="23.25" customHeight="1" x14ac:dyDescent="0.25">
      <c r="A2" s="239"/>
      <c r="B2" s="239"/>
      <c r="C2" s="239"/>
      <c r="D2" s="239"/>
      <c r="E2" s="239"/>
    </row>
    <row r="3" spans="1:14" s="3" customFormat="1" ht="36" x14ac:dyDescent="0.25">
      <c r="A3" s="240" t="s">
        <v>211</v>
      </c>
      <c r="B3" s="241"/>
      <c r="C3" s="242"/>
      <c r="D3" s="56" t="s">
        <v>15</v>
      </c>
      <c r="E3" s="56" t="s">
        <v>16</v>
      </c>
      <c r="I3" s="4"/>
      <c r="J3" s="4"/>
      <c r="K3" s="4"/>
      <c r="L3" s="4"/>
      <c r="M3" s="4"/>
      <c r="N3" s="2"/>
    </row>
    <row r="4" spans="1:14" x14ac:dyDescent="0.25">
      <c r="A4" s="57">
        <v>1</v>
      </c>
      <c r="B4" s="57" t="s">
        <v>212</v>
      </c>
      <c r="C4" s="57">
        <v>1500</v>
      </c>
      <c r="D4" s="59">
        <v>1007</v>
      </c>
      <c r="E4" s="58">
        <v>90</v>
      </c>
    </row>
    <row r="5" spans="1:14" x14ac:dyDescent="0.25">
      <c r="A5" s="57">
        <v>1501</v>
      </c>
      <c r="B5" s="57" t="s">
        <v>212</v>
      </c>
      <c r="C5" s="57">
        <v>3000</v>
      </c>
      <c r="D5" s="59">
        <v>1007</v>
      </c>
      <c r="E5" s="58">
        <v>180</v>
      </c>
    </row>
    <row r="6" spans="1:14" x14ac:dyDescent="0.25">
      <c r="A6" s="57">
        <v>3001</v>
      </c>
      <c r="B6" s="57" t="s">
        <v>212</v>
      </c>
      <c r="C6" s="57">
        <v>4500</v>
      </c>
      <c r="D6" s="59">
        <v>1007</v>
      </c>
      <c r="E6" s="58">
        <v>270</v>
      </c>
    </row>
    <row r="7" spans="1:14" x14ac:dyDescent="0.25">
      <c r="A7" s="57">
        <v>4501</v>
      </c>
      <c r="B7" s="57" t="s">
        <v>212</v>
      </c>
      <c r="C7" s="57">
        <v>6000</v>
      </c>
      <c r="D7" s="59">
        <v>1007</v>
      </c>
      <c r="E7" s="58">
        <v>360</v>
      </c>
    </row>
    <row r="8" spans="1:14" x14ac:dyDescent="0.25">
      <c r="A8" s="57">
        <v>6001</v>
      </c>
      <c r="B8" s="57" t="s">
        <v>212</v>
      </c>
      <c r="C8" s="57">
        <v>7500</v>
      </c>
      <c r="D8" s="59">
        <v>1007</v>
      </c>
      <c r="E8" s="58">
        <v>450</v>
      </c>
    </row>
    <row r="9" spans="1:14" x14ac:dyDescent="0.25">
      <c r="A9" s="57">
        <v>7501</v>
      </c>
      <c r="B9" s="57" t="s">
        <v>212</v>
      </c>
      <c r="C9" s="57">
        <v>8700</v>
      </c>
      <c r="D9" s="59">
        <v>1007</v>
      </c>
      <c r="E9" s="58">
        <v>522</v>
      </c>
    </row>
    <row r="10" spans="1:14" x14ac:dyDescent="0.25">
      <c r="A10" s="57">
        <v>8701</v>
      </c>
      <c r="B10" s="57" t="s">
        <v>212</v>
      </c>
      <c r="C10" s="57">
        <v>9000</v>
      </c>
      <c r="D10" s="59">
        <v>1007</v>
      </c>
      <c r="E10" s="58">
        <v>594</v>
      </c>
    </row>
    <row r="11" spans="1:14" x14ac:dyDescent="0.25">
      <c r="A11" s="57">
        <v>9901</v>
      </c>
      <c r="B11" s="57" t="s">
        <v>212</v>
      </c>
      <c r="C11" s="57">
        <v>11100</v>
      </c>
      <c r="D11" s="59">
        <v>1007</v>
      </c>
      <c r="E11" s="58">
        <v>666</v>
      </c>
    </row>
    <row r="12" spans="1:14" x14ac:dyDescent="0.25">
      <c r="A12" s="57">
        <v>11101</v>
      </c>
      <c r="B12" s="57" t="s">
        <v>212</v>
      </c>
      <c r="C12" s="57">
        <v>12540</v>
      </c>
      <c r="D12" s="59">
        <v>1133</v>
      </c>
      <c r="E12" s="58">
        <v>752</v>
      </c>
    </row>
    <row r="13" spans="1:14" x14ac:dyDescent="0.25">
      <c r="A13" s="57">
        <v>12541</v>
      </c>
      <c r="B13" s="57" t="s">
        <v>212</v>
      </c>
      <c r="C13" s="57">
        <v>13500</v>
      </c>
      <c r="D13" s="59">
        <v>1218</v>
      </c>
      <c r="E13" s="58">
        <v>810</v>
      </c>
    </row>
    <row r="14" spans="1:14" x14ac:dyDescent="0.25">
      <c r="A14" s="57">
        <v>13501</v>
      </c>
      <c r="B14" s="57" t="s">
        <v>212</v>
      </c>
      <c r="C14" s="57">
        <v>15840</v>
      </c>
      <c r="D14" s="59">
        <v>1422</v>
      </c>
      <c r="E14" s="58">
        <v>950</v>
      </c>
    </row>
  </sheetData>
  <sheetProtection algorithmName="SHA-512" hashValue="rrOShznraXbOBJzK9SSYJ1maqjGQPqq4Dpzj0NKAEz7XN/324QRpr4tBC4EtIeU2S3fxnkvNdKphHpoDXjFSHA==" saltValue="LUTQWXb3GTWVjHFj1EDxtw==" spinCount="100000" sheet="1" objects="1" scenarios="1"/>
  <autoFilter ref="A3:E3" xr:uid="{00000000-0009-0000-0000-000008000000}">
    <filterColumn colId="1" showButton="0"/>
  </autoFilter>
  <mergeCells count="2">
    <mergeCell ref="A1:E2"/>
    <mergeCell ref="A3:C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2</vt:i4>
      </vt:variant>
    </vt:vector>
  </HeadingPairs>
  <TitlesOfParts>
    <vt:vector size="11" baseType="lpstr">
      <vt:lpstr>說明頁</vt:lpstr>
      <vt:lpstr>系統操作</vt:lpstr>
      <vt:lpstr>加保申請表</vt:lpstr>
      <vt:lpstr>人力基本資料表</vt:lpstr>
      <vt:lpstr>工讀時數表</vt:lpstr>
      <vt:lpstr>境外生檢附資料說明</vt:lpstr>
      <vt:lpstr>Google</vt:lpstr>
      <vt:lpstr>資料驗證</vt:lpstr>
      <vt:lpstr>級距表</vt:lpstr>
      <vt:lpstr>人力基本資料表!Print_Area</vt:lpstr>
      <vt:lpstr>工讀時數表!Print_Area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Working_piggy</dc:creator>
  <cp:lastModifiedBy>陳欣旻</cp:lastModifiedBy>
  <cp:lastPrinted>2022-09-02T02:01:02Z</cp:lastPrinted>
  <dcterms:created xsi:type="dcterms:W3CDTF">2014-07-25T01:28:53Z</dcterms:created>
  <dcterms:modified xsi:type="dcterms:W3CDTF">2026-01-30T03:09:11Z</dcterms:modified>
</cp:coreProperties>
</file>